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F Open Data 2017-18, 2018-19\Current\"/>
    </mc:Choice>
  </mc:AlternateContent>
  <bookViews>
    <workbookView xWindow="0" yWindow="0" windowWidth="15090" windowHeight="11175" tabRatio="635"/>
  </bookViews>
  <sheets>
    <sheet name="I 1" sheetId="34" r:id="rId1"/>
    <sheet name="I 2, 10" sheetId="11" r:id="rId2"/>
    <sheet name="I 3" sheetId="32" r:id="rId3"/>
    <sheet name="I 4,12, 23, 48" sheetId="16" r:id="rId4"/>
    <sheet name="I 5, 13, 24" sheetId="12" r:id="rId5"/>
    <sheet name="I 7, 31, 33" sheetId="8" r:id="rId6"/>
    <sheet name="I 8, 47, 49, 50, 53" sheetId="5" r:id="rId7"/>
    <sheet name="I 9" sheetId="2" r:id="rId8"/>
    <sheet name="I 11" sheetId="33" r:id="rId9"/>
    <sheet name="I 14" sheetId="27" r:id="rId10"/>
    <sheet name="I 15" sheetId="28" r:id="rId11"/>
    <sheet name="I 16" sheetId="29" r:id="rId12"/>
    <sheet name="I 20" sheetId="31" r:id="rId13"/>
    <sheet name="I 21" sheetId="30" r:id="rId14"/>
    <sheet name="I 26" sheetId="20" r:id="rId15"/>
    <sheet name="I 27" sheetId="35" r:id="rId16"/>
  </sheets>
  <definedNames>
    <definedName name="_xlnm.Print_Area" localSheetId="9">'I 14'!$A$1:$M$36</definedName>
    <definedName name="_xlnm.Print_Area" localSheetId="6">'I 8, 47, 49, 50, 53'!$A$1:$V$44</definedName>
    <definedName name="_xlnm.Print_Area" localSheetId="7">'I 9'!$A$1:$L$41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2" l="1"/>
  <c r="E36" i="2"/>
  <c r="F36" i="2"/>
  <c r="G36" i="2"/>
  <c r="H36" i="2"/>
  <c r="I36" i="2"/>
  <c r="J36" i="2"/>
  <c r="K36" i="2"/>
  <c r="L36" i="2"/>
  <c r="C36" i="2"/>
  <c r="D7" i="34" l="1"/>
  <c r="D6" i="34"/>
  <c r="D5" i="28" l="1"/>
  <c r="B27" i="27" l="1"/>
  <c r="B26" i="27"/>
  <c r="B25" i="27"/>
  <c r="B24" i="27"/>
  <c r="B23" i="27"/>
  <c r="B22" i="27"/>
  <c r="F57" i="12" l="1"/>
  <c r="G56" i="12"/>
  <c r="G55" i="12"/>
  <c r="G57" i="12" s="1"/>
  <c r="H57" i="12" s="1"/>
  <c r="F54" i="12"/>
  <c r="G53" i="12"/>
  <c r="G52" i="12"/>
  <c r="G51" i="12"/>
  <c r="G50" i="12"/>
  <c r="G49" i="12"/>
  <c r="G48" i="12"/>
  <c r="G47" i="12"/>
  <c r="G46" i="12"/>
  <c r="G45" i="12"/>
  <c r="G44" i="12"/>
  <c r="G43" i="12"/>
  <c r="G42" i="12"/>
  <c r="G41" i="12"/>
  <c r="G40" i="12"/>
  <c r="G39" i="12"/>
  <c r="F38" i="12"/>
  <c r="G37" i="12"/>
  <c r="G36" i="12"/>
  <c r="G35" i="12"/>
  <c r="G34" i="12"/>
  <c r="G33" i="11"/>
  <c r="G30" i="11"/>
  <c r="G54" i="12" l="1"/>
  <c r="H54" i="12" s="1"/>
  <c r="G38" i="12"/>
  <c r="H38" i="12" s="1"/>
  <c r="V38" i="5"/>
  <c r="T38" i="5"/>
  <c r="R38" i="5"/>
  <c r="P38" i="5"/>
  <c r="N38" i="5"/>
  <c r="L38" i="5"/>
  <c r="J38" i="5"/>
  <c r="H38" i="5"/>
  <c r="F38" i="5"/>
  <c r="D38" i="5"/>
  <c r="V37" i="5"/>
  <c r="T37" i="5"/>
  <c r="R37" i="5"/>
  <c r="P37" i="5"/>
  <c r="N37" i="5"/>
  <c r="L37" i="5"/>
  <c r="J37" i="5"/>
  <c r="H37" i="5"/>
  <c r="F37" i="5"/>
  <c r="D37" i="5"/>
  <c r="V36" i="5"/>
  <c r="T36" i="5"/>
  <c r="R36" i="5"/>
  <c r="P36" i="5"/>
  <c r="N36" i="5"/>
  <c r="L36" i="5"/>
  <c r="J36" i="5"/>
  <c r="H36" i="5"/>
  <c r="F36" i="5"/>
  <c r="D36" i="5"/>
  <c r="V35" i="5"/>
  <c r="T35" i="5"/>
  <c r="R35" i="5"/>
  <c r="P35" i="5"/>
  <c r="N35" i="5"/>
  <c r="L35" i="5"/>
  <c r="J35" i="5"/>
  <c r="H35" i="5"/>
  <c r="F35" i="5"/>
  <c r="D35" i="5"/>
  <c r="V34" i="5"/>
  <c r="T34" i="5"/>
  <c r="R34" i="5"/>
  <c r="P34" i="5"/>
  <c r="N34" i="5"/>
  <c r="L34" i="5"/>
  <c r="J34" i="5"/>
  <c r="H34" i="5"/>
  <c r="F34" i="5"/>
  <c r="D34" i="5"/>
  <c r="V33" i="5"/>
  <c r="T33" i="5"/>
  <c r="R33" i="5"/>
  <c r="P33" i="5"/>
  <c r="N33" i="5"/>
  <c r="L33" i="5"/>
  <c r="J33" i="5"/>
  <c r="H33" i="5"/>
  <c r="F33" i="5"/>
  <c r="D33" i="5"/>
  <c r="V32" i="5"/>
  <c r="T32" i="5"/>
  <c r="R32" i="5"/>
  <c r="P32" i="5"/>
  <c r="N32" i="5"/>
  <c r="L32" i="5"/>
  <c r="J32" i="5"/>
  <c r="H32" i="5"/>
  <c r="F32" i="5"/>
  <c r="D32" i="5"/>
  <c r="V31" i="5"/>
  <c r="T31" i="5"/>
  <c r="R31" i="5"/>
  <c r="P31" i="5"/>
  <c r="N31" i="5"/>
  <c r="L31" i="5"/>
  <c r="J31" i="5"/>
  <c r="H31" i="5"/>
  <c r="F31" i="5"/>
  <c r="D31" i="5"/>
  <c r="V30" i="5"/>
  <c r="T30" i="5"/>
  <c r="R30" i="5"/>
  <c r="P30" i="5"/>
  <c r="N30" i="5"/>
  <c r="L30" i="5"/>
  <c r="J30" i="5"/>
  <c r="H30" i="5"/>
  <c r="F30" i="5"/>
  <c r="D30" i="5"/>
  <c r="V29" i="5"/>
  <c r="T29" i="5"/>
  <c r="R29" i="5"/>
  <c r="P29" i="5"/>
  <c r="N29" i="5"/>
  <c r="L29" i="5"/>
  <c r="J29" i="5"/>
  <c r="H29" i="5"/>
  <c r="F29" i="5"/>
  <c r="D29" i="5"/>
  <c r="V28" i="5"/>
  <c r="T28" i="5"/>
  <c r="R28" i="5"/>
  <c r="P28" i="5"/>
  <c r="N28" i="5"/>
  <c r="L28" i="5"/>
  <c r="J28" i="5"/>
  <c r="H28" i="5"/>
  <c r="F28" i="5"/>
  <c r="D28" i="5"/>
  <c r="V27" i="5"/>
  <c r="T27" i="5"/>
  <c r="R27" i="5"/>
  <c r="P27" i="5"/>
  <c r="N27" i="5"/>
  <c r="L27" i="5"/>
  <c r="J27" i="5"/>
  <c r="H27" i="5"/>
  <c r="F27" i="5"/>
  <c r="D27" i="5"/>
  <c r="V26" i="5"/>
  <c r="T26" i="5"/>
  <c r="R26" i="5"/>
  <c r="P26" i="5"/>
  <c r="N26" i="5"/>
  <c r="L26" i="5"/>
  <c r="J26" i="5"/>
  <c r="H26" i="5"/>
  <c r="F26" i="5"/>
  <c r="D26" i="5"/>
  <c r="V25" i="5"/>
  <c r="T25" i="5"/>
  <c r="R25" i="5"/>
  <c r="P25" i="5"/>
  <c r="N25" i="5"/>
  <c r="L25" i="5"/>
  <c r="J25" i="5"/>
  <c r="H25" i="5"/>
  <c r="F25" i="5"/>
  <c r="D25" i="5"/>
  <c r="V24" i="5"/>
  <c r="T24" i="5"/>
  <c r="R24" i="5"/>
  <c r="P24" i="5"/>
  <c r="N24" i="5"/>
  <c r="L24" i="5"/>
  <c r="J24" i="5"/>
  <c r="H24" i="5"/>
  <c r="F24" i="5"/>
  <c r="D24" i="5"/>
  <c r="V23" i="5"/>
  <c r="T23" i="5"/>
  <c r="R23" i="5"/>
  <c r="P23" i="5"/>
  <c r="N23" i="5"/>
  <c r="L23" i="5"/>
  <c r="J23" i="5"/>
  <c r="H23" i="5"/>
  <c r="F23" i="5"/>
  <c r="D23" i="5"/>
  <c r="V22" i="5"/>
  <c r="T22" i="5"/>
  <c r="R22" i="5"/>
  <c r="P22" i="5"/>
  <c r="N22" i="5"/>
  <c r="L22" i="5"/>
  <c r="J22" i="5"/>
  <c r="H22" i="5"/>
  <c r="F22" i="5"/>
  <c r="D22" i="5"/>
  <c r="V21" i="5"/>
  <c r="T21" i="5"/>
  <c r="R21" i="5"/>
  <c r="P21" i="5"/>
  <c r="N21" i="5"/>
  <c r="L21" i="5"/>
  <c r="J21" i="5"/>
  <c r="H21" i="5"/>
  <c r="F21" i="5"/>
  <c r="D21" i="5"/>
  <c r="V20" i="5"/>
  <c r="T20" i="5"/>
  <c r="R20" i="5"/>
  <c r="P20" i="5"/>
  <c r="N20" i="5"/>
  <c r="L20" i="5"/>
  <c r="J20" i="5"/>
  <c r="H20" i="5"/>
  <c r="F20" i="5"/>
  <c r="D20" i="5"/>
  <c r="V19" i="5"/>
  <c r="T19" i="5"/>
  <c r="R19" i="5"/>
  <c r="P19" i="5"/>
  <c r="N19" i="5"/>
  <c r="L19" i="5"/>
  <c r="J19" i="5"/>
  <c r="H19" i="5"/>
  <c r="F19" i="5"/>
  <c r="D19" i="5"/>
  <c r="V18" i="5"/>
  <c r="T18" i="5"/>
  <c r="R18" i="5"/>
  <c r="P18" i="5"/>
  <c r="N18" i="5"/>
  <c r="L18" i="5"/>
  <c r="J18" i="5"/>
  <c r="H18" i="5"/>
  <c r="F18" i="5"/>
  <c r="D18" i="5"/>
  <c r="V17" i="5"/>
  <c r="T17" i="5"/>
  <c r="R17" i="5"/>
  <c r="P17" i="5"/>
  <c r="N17" i="5"/>
  <c r="L17" i="5"/>
  <c r="J17" i="5"/>
  <c r="H17" i="5"/>
  <c r="F17" i="5"/>
  <c r="D17" i="5"/>
  <c r="V16" i="5"/>
  <c r="T16" i="5"/>
  <c r="R16" i="5"/>
  <c r="P16" i="5"/>
  <c r="N16" i="5"/>
  <c r="L16" i="5"/>
  <c r="J16" i="5"/>
  <c r="H16" i="5"/>
  <c r="F16" i="5"/>
  <c r="D16" i="5"/>
  <c r="V15" i="5"/>
  <c r="T15" i="5"/>
  <c r="R15" i="5"/>
  <c r="P15" i="5"/>
  <c r="N15" i="5"/>
  <c r="L15" i="5"/>
  <c r="J15" i="5"/>
  <c r="H15" i="5"/>
  <c r="F15" i="5"/>
  <c r="D15" i="5"/>
  <c r="V14" i="5"/>
  <c r="T14" i="5"/>
  <c r="R14" i="5"/>
  <c r="P14" i="5"/>
  <c r="N14" i="5"/>
  <c r="L14" i="5"/>
  <c r="J14" i="5"/>
  <c r="H14" i="5"/>
  <c r="F14" i="5"/>
  <c r="D14" i="5"/>
  <c r="V13" i="5"/>
  <c r="T13" i="5"/>
  <c r="R13" i="5"/>
  <c r="P13" i="5"/>
  <c r="N13" i="5"/>
  <c r="L13" i="5"/>
  <c r="J13" i="5"/>
  <c r="H13" i="5"/>
  <c r="F13" i="5"/>
  <c r="D13" i="5"/>
  <c r="V12" i="5"/>
  <c r="T12" i="5"/>
  <c r="R12" i="5"/>
  <c r="P12" i="5"/>
  <c r="N12" i="5"/>
  <c r="L12" i="5"/>
  <c r="J12" i="5"/>
  <c r="H12" i="5"/>
  <c r="F12" i="5"/>
  <c r="D12" i="5"/>
  <c r="V11" i="5"/>
  <c r="T11" i="5"/>
  <c r="R11" i="5"/>
  <c r="P11" i="5"/>
  <c r="N11" i="5"/>
  <c r="L11" i="5"/>
  <c r="J11" i="5"/>
  <c r="H11" i="5"/>
  <c r="F11" i="5"/>
  <c r="D11" i="5"/>
  <c r="V10" i="5"/>
  <c r="T10" i="5"/>
  <c r="R10" i="5"/>
  <c r="P10" i="5"/>
  <c r="N10" i="5"/>
  <c r="L10" i="5"/>
  <c r="J10" i="5"/>
  <c r="H10" i="5"/>
  <c r="F10" i="5"/>
  <c r="D10" i="5"/>
  <c r="V9" i="5"/>
  <c r="T9" i="5"/>
  <c r="R9" i="5"/>
  <c r="P9" i="5"/>
  <c r="N9" i="5"/>
  <c r="L9" i="5"/>
  <c r="J9" i="5"/>
  <c r="H9" i="5"/>
  <c r="F9" i="5"/>
  <c r="D9" i="5"/>
  <c r="B33" i="11" l="1"/>
  <c r="B30" i="11"/>
  <c r="F22" i="12" l="1"/>
  <c r="G21" i="12"/>
  <c r="G20" i="12"/>
  <c r="G22" i="12" s="1"/>
  <c r="H22" i="12" s="1"/>
  <c r="F19" i="12"/>
  <c r="G18" i="12"/>
  <c r="G17" i="12"/>
  <c r="G16" i="12"/>
  <c r="G15" i="12"/>
  <c r="G14" i="12"/>
  <c r="G13" i="12"/>
  <c r="G12" i="12"/>
  <c r="G11" i="12"/>
  <c r="G10" i="12"/>
  <c r="G9" i="12"/>
  <c r="F8" i="12"/>
  <c r="G7" i="12"/>
  <c r="G6" i="12"/>
  <c r="G5" i="12"/>
  <c r="G8" i="12" l="1"/>
  <c r="H8" i="12" s="1"/>
  <c r="G19" i="12"/>
  <c r="H19" i="12" s="1"/>
</calcChain>
</file>

<file path=xl/sharedStrings.xml><?xml version="1.0" encoding="utf-8"?>
<sst xmlns="http://schemas.openxmlformats.org/spreadsheetml/2006/main" count="489" uniqueCount="320">
  <si>
    <t>Atlantic Immigration Pilot Programs</t>
  </si>
  <si>
    <t>Canadian Experience</t>
  </si>
  <si>
    <t>Caregiver</t>
  </si>
  <si>
    <t>Skilled Trade</t>
  </si>
  <si>
    <t>Skilled Worker</t>
  </si>
  <si>
    <t>Entrepreneur</t>
  </si>
  <si>
    <t>Investor</t>
  </si>
  <si>
    <t>Self-Employed</t>
  </si>
  <si>
    <t>Start-up Business</t>
  </si>
  <si>
    <t>Provincial Nominee Program</t>
  </si>
  <si>
    <t>Economic Total</t>
  </si>
  <si>
    <t>Sponsored Children</t>
  </si>
  <si>
    <t>Sponsored Extended Family Member</t>
  </si>
  <si>
    <t>Sponsored Family Member - H&amp;C Consideration</t>
  </si>
  <si>
    <t>Sponsored Parent or Grandparent</t>
  </si>
  <si>
    <t>Sponsored Spouse or Partner</t>
  </si>
  <si>
    <t>Sponsored Family Total</t>
  </si>
  <si>
    <t>Blended Sponsorship Refugee</t>
  </si>
  <si>
    <t>Government-Assisted Refugee</t>
  </si>
  <si>
    <t>Privately Sponsored Refugee</t>
  </si>
  <si>
    <t>Dependant of protected person</t>
  </si>
  <si>
    <t>Post-determination Refugee Claimant</t>
  </si>
  <si>
    <t>Protected Person</t>
  </si>
  <si>
    <t>Resettled Refugee &amp; Protected Person in Canada Total</t>
  </si>
  <si>
    <t>Humanitarian &amp; Compassionate</t>
  </si>
  <si>
    <t>Public Policy</t>
  </si>
  <si>
    <t>Deferred Removal Order Class</t>
  </si>
  <si>
    <t>Permit Holder Class</t>
  </si>
  <si>
    <t>All Other Immigration Total</t>
  </si>
  <si>
    <t>Total</t>
  </si>
  <si>
    <t>Immigration Category</t>
  </si>
  <si>
    <t>Live-In Caregiver Program</t>
  </si>
  <si>
    <t>Live-In Caregiver Occupations</t>
  </si>
  <si>
    <t>Live-In Caregivers Total</t>
  </si>
  <si>
    <t>Seasonal Agricultural Worker Program</t>
  </si>
  <si>
    <t>Agricultural Stream</t>
  </si>
  <si>
    <t>Other Agricultural Workers</t>
  </si>
  <si>
    <t>Agricultural Workers Total</t>
  </si>
  <si>
    <t>Other Temporary Foreign Workers with LMIA</t>
  </si>
  <si>
    <t>Non-Trade</t>
  </si>
  <si>
    <t>North American Free Trade Agreement (NAFTA)</t>
  </si>
  <si>
    <t>Comprehensive Economic and Trade Agreement (CETA)</t>
  </si>
  <si>
    <t>Other Free Trade Agreement (FTA)</t>
  </si>
  <si>
    <t>General Agreement on Trade in Services (GATS) Professional</t>
  </si>
  <si>
    <t>Canada-International Total</t>
  </si>
  <si>
    <t>Provincial/Territorial – International</t>
  </si>
  <si>
    <t>Canada - Provincial/Territorial</t>
  </si>
  <si>
    <t>Other Agreements</t>
  </si>
  <si>
    <t>Agreements Total</t>
  </si>
  <si>
    <t>Significant benefit – general</t>
  </si>
  <si>
    <t>Entrepreneur/self-employed</t>
  </si>
  <si>
    <t>Intra-company transfers</t>
  </si>
  <si>
    <t>Emergency repairs</t>
  </si>
  <si>
    <t>Significant benefit Total</t>
  </si>
  <si>
    <t>International Experience Canada (IEC)</t>
  </si>
  <si>
    <t>Exchange Professors, Visiting Lecturers</t>
  </si>
  <si>
    <t>Reciprocal Employment - Other</t>
  </si>
  <si>
    <t>Reciprocal Employment Total</t>
  </si>
  <si>
    <t>Research, educational or training programs</t>
  </si>
  <si>
    <t>Spouses of skilled workers</t>
  </si>
  <si>
    <t>Spouses of students</t>
  </si>
  <si>
    <t>Post-grad employment</t>
  </si>
  <si>
    <t>Medical residents and fellows</t>
  </si>
  <si>
    <t>Competitiveness and public policy Total</t>
  </si>
  <si>
    <t>Charitable or religious work</t>
  </si>
  <si>
    <t>Canadian Interests Total</t>
  </si>
  <si>
    <t>Other IMP Participants</t>
  </si>
  <si>
    <t>Total Unique IMP Work Permit Holders</t>
  </si>
  <si>
    <t>Total Unique TFWP Work Permit Holders</t>
  </si>
  <si>
    <t>Program</t>
  </si>
  <si>
    <t>Temporary Foreign Worker Program Work Permit Holders</t>
  </si>
  <si>
    <t>International Mobility Program Work Permit Holders</t>
  </si>
  <si>
    <t>Permit Holder Type</t>
  </si>
  <si>
    <t>Work Permit Holders</t>
  </si>
  <si>
    <t>Study Permit Holders</t>
  </si>
  <si>
    <t>Notes:</t>
  </si>
  <si>
    <t xml:space="preserve">- Data are preliminary estimates and are subject to change. </t>
  </si>
  <si>
    <t>Data request tracking number: RE-19-0275</t>
  </si>
  <si>
    <t>Number</t>
  </si>
  <si>
    <t>Percentage</t>
  </si>
  <si>
    <t>- The total unique count may not equal to the sum of permit holders in each program as an individual may hold more than one type of permit over a given period.</t>
  </si>
  <si>
    <t>Source: IRCC Temporary Residents, March 31, 2019 Data</t>
  </si>
  <si>
    <t>Source: IRCC Permanent Residents, March 31, 2019 Data</t>
  </si>
  <si>
    <t>Post-doctoral Ph.D. fellows and award recipients</t>
  </si>
  <si>
    <t>Validation exemption for persons admitted under the former foreign domestic program (FDM)</t>
  </si>
  <si>
    <t>Table 1: Number of applicants found inadmissible to Canada on health grounds, by application type</t>
  </si>
  <si>
    <t>Application type</t>
  </si>
  <si>
    <t>Number of applicants</t>
  </si>
  <si>
    <t>Permanent resident</t>
  </si>
  <si>
    <t>Temporary resident</t>
  </si>
  <si>
    <t>Source: Global Case Management System. Retrieved November 22, 2018</t>
  </si>
  <si>
    <t>Table 2: Number of applicants who were authorized to enter Canada with a condition on their visa related to health surveillance, by application type</t>
  </si>
  <si>
    <t>Note: Figures represent the number of individuals that had an immigration medical exam (IME) associated to their application, for which an assessment was made in 2017 with a medical surveillance requirement.</t>
  </si>
  <si>
    <t>Table 3: Total number of applicants who had an immigration medical exam assessed in 2017, by application type</t>
  </si>
  <si>
    <t>Note: Figures represent the number of individuals that had an immigration medical exam (IME) associated to their application, with an assessment made in 2017</t>
  </si>
  <si>
    <t>Percentage Inadmissible on Health Grounds or Admissible with Surveillance</t>
  </si>
  <si>
    <t>Indicator I10 - permanent residents</t>
  </si>
  <si>
    <t>APPLIED TO FISCAL YEAR 2017-2018</t>
  </si>
  <si>
    <t>Client Satisfaction Survey Results for the 2017 Cohort for Q21 'Overall Satisfaction'</t>
  </si>
  <si>
    <t>DRF indicator</t>
  </si>
  <si>
    <t>Proportion Satisfied
 (% Satisf *N FinDec Total)</t>
  </si>
  <si>
    <t>Average % Satisfied
(Total Proportion Satisf/Total Average of N Findec)</t>
  </si>
  <si>
    <t>TR Visitor visa or ETA</t>
  </si>
  <si>
    <t>TR Study permit</t>
  </si>
  <si>
    <t>TR Work permit</t>
  </si>
  <si>
    <t>TOTALS</t>
  </si>
  <si>
    <r>
      <t>PR Card renewal or replacement</t>
    </r>
    <r>
      <rPr>
        <vertAlign val="superscript"/>
        <sz val="11"/>
        <color theme="1"/>
        <rFont val="Calibri"/>
        <family val="2"/>
        <scheme val="minor"/>
      </rPr>
      <t xml:space="preserve"> 3</t>
    </r>
  </si>
  <si>
    <r>
      <t xml:space="preserve">PR Economic Quebec Immigrant </t>
    </r>
    <r>
      <rPr>
        <vertAlign val="superscript"/>
        <sz val="11"/>
        <color theme="1"/>
        <rFont val="Calibri"/>
        <family val="2"/>
        <scheme val="minor"/>
      </rPr>
      <t>4</t>
    </r>
  </si>
  <si>
    <r>
      <t xml:space="preserve">PR Economic Fed Business Immigrant </t>
    </r>
    <r>
      <rPr>
        <vertAlign val="superscript"/>
        <sz val="11"/>
        <color theme="1"/>
        <rFont val="Calibri"/>
        <family val="2"/>
        <scheme val="minor"/>
      </rPr>
      <t>5</t>
    </r>
  </si>
  <si>
    <t>PR Economic Caregiver</t>
  </si>
  <si>
    <t>PR Economic PNP</t>
  </si>
  <si>
    <t>PR Economic CEC</t>
  </si>
  <si>
    <t>PR Economic Fed Skilled Worker</t>
  </si>
  <si>
    <t>PR Economic Fed Skilled Trades</t>
  </si>
  <si>
    <t>PR Family Spouse, Partner, Child</t>
  </si>
  <si>
    <t>PR Family PGP</t>
  </si>
  <si>
    <t>Cit Grants</t>
  </si>
  <si>
    <t>Cit Cert/Proofs</t>
  </si>
  <si>
    <r>
      <rPr>
        <vertAlign val="superscript"/>
        <sz val="11"/>
        <color theme="1"/>
        <rFont val="Calibri"/>
        <family val="2"/>
        <scheme val="minor"/>
      </rPr>
      <t>2</t>
    </r>
    <r>
      <rPr>
        <sz val="11"/>
        <color theme="1"/>
        <rFont val="Calibri"/>
        <family val="2"/>
        <scheme val="minor"/>
      </rPr>
      <t xml:space="preserve"> Source: OPPB-DART-2018-0786 (citizenship) and OPPB-DART(2018-0786)</t>
    </r>
  </si>
  <si>
    <r>
      <rPr>
        <vertAlign val="superscript"/>
        <sz val="11"/>
        <color theme="1"/>
        <rFont val="Calibri"/>
        <family val="2"/>
        <scheme val="minor"/>
      </rPr>
      <t>3</t>
    </r>
    <r>
      <rPr>
        <sz val="11"/>
        <color theme="1"/>
        <rFont val="Calibri"/>
        <family val="2"/>
        <scheme val="minor"/>
      </rPr>
      <t xml:space="preserve"> PR card includes CDA only (not ENF)</t>
    </r>
  </si>
  <si>
    <r>
      <rPr>
        <vertAlign val="superscript"/>
        <sz val="11"/>
        <color theme="1"/>
        <rFont val="Calibri"/>
        <family val="2"/>
        <scheme val="minor"/>
      </rPr>
      <t>4</t>
    </r>
    <r>
      <rPr>
        <sz val="11"/>
        <color theme="1"/>
        <rFont val="Calibri"/>
        <family val="2"/>
        <scheme val="minor"/>
      </rPr>
      <t xml:space="preserve"> Quebec Immigrant includes Quebec Entrepreneur, Quebec Investor, Quebec Self Employed, Quebec Skilled Workers</t>
    </r>
  </si>
  <si>
    <r>
      <rPr>
        <vertAlign val="superscript"/>
        <sz val="11"/>
        <color theme="1"/>
        <rFont val="Calibri"/>
        <family val="2"/>
        <scheme val="minor"/>
      </rPr>
      <t>5</t>
    </r>
    <r>
      <rPr>
        <sz val="11"/>
        <color theme="1"/>
        <rFont val="Calibri"/>
        <family val="2"/>
        <scheme val="minor"/>
      </rPr>
      <t xml:space="preserve"> Federal Business Immigrant includes Federal Investor, Federal Self Employed, Investor Venture Capital, Start-up Business</t>
    </r>
  </si>
  <si>
    <t>Numerator</t>
  </si>
  <si>
    <t>Denominator</t>
  </si>
  <si>
    <t>Category</t>
  </si>
  <si>
    <t>IRCC Services</t>
  </si>
  <si>
    <t>Service Standard</t>
  </si>
  <si>
    <t>Target</t>
  </si>
  <si>
    <t>Performance</t>
  </si>
  <si>
    <t>2017-18</t>
  </si>
  <si>
    <t>Temporary Residents</t>
  </si>
  <si>
    <t>2 months</t>
  </si>
  <si>
    <t>Work permit: Live-in Caregiver Program Application submitted outside Canada</t>
  </si>
  <si>
    <t>16 months</t>
  </si>
  <si>
    <t>Work permit: New and Same employer Application submitted in Canada</t>
  </si>
  <si>
    <t>4 months</t>
  </si>
  <si>
    <t>Work permit: International Experience Canada</t>
  </si>
  <si>
    <t>8 weeks (56 days or less)</t>
  </si>
  <si>
    <t>Opinion to employers on exemption from Labour Market Impact Assessment</t>
  </si>
  <si>
    <t>14 days</t>
  </si>
  <si>
    <t>Study permit: New permit and permit extensions Application submitted in Canada</t>
  </si>
  <si>
    <t>2 weeks</t>
  </si>
  <si>
    <t>Visitor: New parent and grandparent Super Visa Application submitted outside Canada</t>
  </si>
  <si>
    <t>16 weeks</t>
  </si>
  <si>
    <t>Target Compliance</t>
  </si>
  <si>
    <t>8/10 = 80%</t>
  </si>
  <si>
    <t>Canadian Experience Class Electronic Applications Received via Express Entry</t>
  </si>
  <si>
    <t>6 months</t>
  </si>
  <si>
    <t>Provincial nominees All Paper Applications (including those who did not apply via Express Entry)</t>
  </si>
  <si>
    <t>11 months</t>
  </si>
  <si>
    <t>Provincial nominees Electronic Applications Received via Express Entry</t>
  </si>
  <si>
    <t>Skilled Trades Workers Electronic Applications Received via Express Entry</t>
  </si>
  <si>
    <t>12 months</t>
  </si>
  <si>
    <t>3/7 = 43%</t>
  </si>
  <si>
    <t>Citizenship</t>
  </si>
  <si>
    <t>PASSPORT PROGRAM TOTAL</t>
  </si>
  <si>
    <t>Total Files Processed Within Standard</t>
  </si>
  <si>
    <t>Total Files Processed</t>
  </si>
  <si>
    <t>Requestor: CPOC, OPMB/BRIA</t>
  </si>
  <si>
    <t>Data Source: IRIS CI, GCMS, PMP download of Jun 7, 2017</t>
  </si>
  <si>
    <t>Data Compiled by: CPPG (PM/PM)</t>
  </si>
  <si>
    <t>Electronic Travel Authorization (eTA)</t>
  </si>
  <si>
    <t>Visitor: New visa Application submitted outside Canada (excluding PG-1)</t>
  </si>
  <si>
    <t>Study permit: New permit Application submitted outside Canada</t>
  </si>
  <si>
    <t>Work permit: all programs (excluding Live-in Caregiver Program) Application submitted outside Canada</t>
  </si>
  <si>
    <t>Federal Skilled Workers Electronic Applications Received via Express Entry</t>
  </si>
  <si>
    <t>Family Sponsorship Overseas - Spouses, Common-Law Partners, Conjugal Partners and Dependent Children</t>
  </si>
  <si>
    <t>Citizenship Grants (5(1) &amp;  5(2))</t>
  </si>
  <si>
    <t>Note: Figures represent the number of individuals that had an immigration medical exam (IME) associated to their application, for which an assessment was made in 2017 with an inadmissible medical code. The three possible reasons for medical inadmissibility under IRPA are (1) danger to public health, (2) excessive demand on health and social services, or (3) danger to public safety.</t>
  </si>
  <si>
    <t>Indicator I2 - visitors, international students and temporary workers</t>
  </si>
  <si>
    <t>CR1  Indicator 5</t>
  </si>
  <si>
    <t>Departmental Result Indicator</t>
  </si>
  <si>
    <t>Percentage of permanent resident applicants who report they were satisfied overall with the services they received</t>
  </si>
  <si>
    <t>Percentage of visitor, international student and temporary worker applicants who report they were satisfied overall with the services they received</t>
  </si>
  <si>
    <t>CR2 Indicator 13</t>
  </si>
  <si>
    <t>CR3 Indicator 24</t>
  </si>
  <si>
    <t>Percentage of citizenship applicants who report they were satisfied overall with the services they received</t>
  </si>
  <si>
    <t>Lines of business</t>
  </si>
  <si>
    <t>DRF Indicator</t>
  </si>
  <si>
    <t>CR3 Indicator 23</t>
  </si>
  <si>
    <t>CR2 Indicator 12 and 48</t>
  </si>
  <si>
    <t>CR1 Indicator 4</t>
  </si>
  <si>
    <t>Percentage of citizenship applications that are processed within service standards</t>
  </si>
  <si>
    <t>% of Files Processed Within Standard</t>
  </si>
  <si>
    <t>2017-2018</t>
  </si>
  <si>
    <t>Note: Figures represent the number of individuals that had an immigration medical exam (IME) associated to their application, for which an assessment was made in 2018 with an inadmissible medical code. The three possible reasons for medical inadmissibility under IRPA are (1) danger to public health, (2) excessive demand on health and social services, or (3) danger to public safety.</t>
  </si>
  <si>
    <t>Source: Global Case Management System. Retrieved May 14, 2019</t>
  </si>
  <si>
    <t>Note: Figures represent the number of individuals that had an immigration medical exam (IME) associated to their application, for which an assessment was made in 2018 with a medical surveillance requirement.</t>
  </si>
  <si>
    <t>Table 3: Total number of applicants who had an immigration medical exam assessed in 2018, by application type</t>
  </si>
  <si>
    <t>Note: Figures represent the number of individuals that had an immigration medical exam (IME) associated to their application, with an assessment made in 2018</t>
  </si>
  <si>
    <t>Indicator I2 - visitors, internationa students and temporary workers</t>
  </si>
  <si>
    <t>2018-2019</t>
  </si>
  <si>
    <t>Data Source: IRIS CI as of April 4, 2019</t>
  </si>
  <si>
    <t xml:space="preserve">                    GCMS as of April 16, 2019</t>
  </si>
  <si>
    <t>2018-19</t>
  </si>
  <si>
    <t>Program no longer exist</t>
  </si>
  <si>
    <t>7/9 = 78%</t>
  </si>
  <si>
    <t>APPLIED TO FISCAL YEAR 2018-2019</t>
  </si>
  <si>
    <t>Client Satisfaction Survey Results for the 2018 Cohort for Q21 'Overall Satisfaction'</t>
  </si>
  <si>
    <t>TR Visitor visa (Includes VR Ext)</t>
  </si>
  <si>
    <t>ETA</t>
  </si>
  <si>
    <t>TR Study permit (Includes SP Ext)</t>
  </si>
  <si>
    <t>TR Work permit (Includes WP Ext)</t>
  </si>
  <si>
    <t>PR Economic Atlantic Immigration Pilot</t>
  </si>
  <si>
    <r>
      <t xml:space="preserve">PR Economic Caregiver </t>
    </r>
    <r>
      <rPr>
        <vertAlign val="superscript"/>
        <sz val="11"/>
        <color theme="1"/>
        <rFont val="Calibri"/>
        <family val="2"/>
        <scheme val="minor"/>
      </rPr>
      <t>6</t>
    </r>
  </si>
  <si>
    <t>PR Economic PNP (non-EE)</t>
  </si>
  <si>
    <t>PR Economic CEC (non-EE)</t>
  </si>
  <si>
    <t>PR Economic Fed Skilled Worker (non-EE)</t>
  </si>
  <si>
    <t>PR Economic Fed Skilled Trades (non-EE)</t>
  </si>
  <si>
    <t>PR Economic PNP (EE)</t>
  </si>
  <si>
    <t>PR Economic CEC (EE)</t>
  </si>
  <si>
    <t>PR Economic Fed Skilled Worker (EE)</t>
  </si>
  <si>
    <t>PR Economic Fed Skilled Trades (EE)</t>
  </si>
  <si>
    <r>
      <t>PR Family Spouse, Partner, Child</t>
    </r>
    <r>
      <rPr>
        <vertAlign val="superscript"/>
        <sz val="11"/>
        <color theme="1"/>
        <rFont val="Calibri"/>
        <family val="2"/>
        <scheme val="minor"/>
      </rPr>
      <t xml:space="preserve"> 7</t>
    </r>
  </si>
  <si>
    <t>*TR excludes CBSA data</t>
  </si>
  <si>
    <r>
      <t xml:space="preserve">% Satisfied </t>
    </r>
    <r>
      <rPr>
        <b/>
        <vertAlign val="superscript"/>
        <sz val="11"/>
        <color theme="1"/>
        <rFont val="Calibri"/>
        <family val="2"/>
        <scheme val="minor"/>
      </rPr>
      <t>1</t>
    </r>
  </si>
  <si>
    <r>
      <t xml:space="preserve">N FinDec Total for Fiscal 2018-2019 </t>
    </r>
    <r>
      <rPr>
        <b/>
        <vertAlign val="superscript"/>
        <sz val="11"/>
        <color theme="1"/>
        <rFont val="Calibri"/>
        <family val="2"/>
        <scheme val="minor"/>
      </rPr>
      <t>2</t>
    </r>
  </si>
  <si>
    <r>
      <t xml:space="preserve">N FinDec Total for Fiscal 2017-2018 </t>
    </r>
    <r>
      <rPr>
        <b/>
        <vertAlign val="superscript"/>
        <sz val="11"/>
        <color theme="1"/>
        <rFont val="Calibri"/>
        <family val="2"/>
        <scheme val="minor"/>
      </rPr>
      <t>2</t>
    </r>
  </si>
  <si>
    <t>Grand Total</t>
  </si>
  <si>
    <t>Canada (excluding Quebec as Province of Intended Destination) - Admissions of French-Speaking Permanent Residents by Immigration Category, 2009 - 2018</t>
  </si>
  <si>
    <t>Count</t>
  </si>
  <si>
    <t>Result ("Too few" + "About the right number")</t>
  </si>
  <si>
    <t>Too few</t>
  </si>
  <si>
    <t>About the right number</t>
  </si>
  <si>
    <t>Too many</t>
  </si>
  <si>
    <t>Don't know</t>
  </si>
  <si>
    <t>Refused</t>
  </si>
  <si>
    <t>- Question text: Q2. Currently, Canada aims to admit over 300,000 immigrants each year. Knowing this, do you feel there are too many, too few, or about the right number of immigrants coming to Canada?</t>
  </si>
  <si>
    <t>- Data collection timeframe: August-September 2018.</t>
  </si>
  <si>
    <t>- Weighting was applied to these results to ensure that the final sample reflects the adult population of Canada by region, age and gender according to the 2016 Census.</t>
  </si>
  <si>
    <t>- Full results can be found at: http://epe.lac-bac.gc.ca/100/200/301/pwgsc-tpsgc/por-ef/immigration_refugees/2019/026-18-e/index.html</t>
  </si>
  <si>
    <t>Source: 2018-19 Annual Tracking study</t>
  </si>
  <si>
    <t>- Question text: Q2A. Currently, Canada admits 300,000 immigrants each year. Knowing this, do you feel there are too many, too few, or about the right number of immigrants coming to Canada?</t>
  </si>
  <si>
    <t>- Data collection timeframe: August 2017</t>
  </si>
  <si>
    <t>- Full results can be found at: http://epe.lac-bac.gc.ca/100/200/301/pwgsc-tpsgc/por-ef/immigration_refugees/2018/125-16-e/index.html</t>
  </si>
  <si>
    <t>Source: 2016-17 Annual Tracking Study/Qual (note that the report title is "2016-17 Annual Tracking survey" since the project was originally contracted in FY2016-2017, but given that the data collection was delayed to August 2017, it becomes the indicator for the FY2017-2018).</t>
  </si>
  <si>
    <t>Canada - Admissions of Permanent Residents by Immigration Category, 2009 - 2018</t>
  </si>
  <si>
    <t>Canada - Permit Holders by Permit Holder Type and Year in which Permit(s) became effective, 2014 - 2018</t>
  </si>
  <si>
    <t>Canada - International Mobility Program (IMP) Work Permit Holders by Program and Year in which Permit(s) became effective, 2014 - 2018</t>
  </si>
  <si>
    <t>Canada - Temporary Foreign Worker Program (TFWP) Work Permit Holders by Program and Year in which Permit(s) became effective, 2014 - 2018</t>
  </si>
  <si>
    <t>Percentage of settlement clients who improved their official language skills</t>
  </si>
  <si>
    <t>numerator (number of clients improved)</t>
  </si>
  <si>
    <t>denominator (total number of clients)</t>
  </si>
  <si>
    <r>
      <t xml:space="preserve">*The results represent the proportions of the total </t>
    </r>
    <r>
      <rPr>
        <u/>
        <sz val="10"/>
        <color theme="1"/>
        <rFont val="Calibri"/>
        <family val="2"/>
        <scheme val="minor"/>
      </rPr>
      <t>weighted</t>
    </r>
    <r>
      <rPr>
        <sz val="10"/>
        <color theme="1"/>
        <rFont val="Calibri"/>
        <family val="2"/>
        <scheme val="minor"/>
      </rPr>
      <t xml:space="preserve"> responses.</t>
    </r>
  </si>
  <si>
    <t>Weighted Numbers</t>
  </si>
  <si>
    <t>Percent</t>
  </si>
  <si>
    <t>1.  Yes</t>
  </si>
  <si>
    <t>2.  No</t>
  </si>
  <si>
    <r>
      <t>Total (</t>
    </r>
    <r>
      <rPr>
        <u/>
        <sz val="10"/>
        <color rgb="FF000000"/>
        <rFont val="Calibri"/>
        <family val="2"/>
        <scheme val="minor"/>
      </rPr>
      <t>weighted</t>
    </r>
    <r>
      <rPr>
        <sz val="10"/>
        <color rgb="FF000000"/>
        <rFont val="Calibri"/>
        <family val="2"/>
        <scheme val="minor"/>
      </rPr>
      <t>)</t>
    </r>
  </si>
  <si>
    <t>Very weak</t>
  </si>
  <si>
    <t>Somewhat weak</t>
  </si>
  <si>
    <t>Somewhat strong</t>
  </si>
  <si>
    <t>Very strong</t>
  </si>
  <si>
    <t xml:space="preserve">Percentage of visitor, international student and temporary worker applicants found inadmissible on safety and security grounds </t>
  </si>
  <si>
    <t xml:space="preserve">Percentage of permanent resident applicants found inadmissible on safety and security grounds </t>
  </si>
  <si>
    <t xml:space="preserve">DRF I 3 </t>
  </si>
  <si>
    <t>DRF I 11</t>
  </si>
  <si>
    <t>Year</t>
  </si>
  <si>
    <t>Visas</t>
  </si>
  <si>
    <t>Percentage of passport applicants who report they were satisfied overall with the services they receive</t>
  </si>
  <si>
    <t>Result</t>
  </si>
  <si>
    <t>In the past 12 months, did you do any unpaid volunteer work in Canada for any organization?</t>
  </si>
  <si>
    <t>DRF I 15</t>
  </si>
  <si>
    <t>DRF I 16</t>
  </si>
  <si>
    <t>Percentage of settlement clients who acquired knowledge and skills to integrate into the Canadian labour market</t>
  </si>
  <si>
    <t xml:space="preserve">DRF I 21
</t>
  </si>
  <si>
    <t>Percentage of immigrants and refugees who volunteer in Canada</t>
  </si>
  <si>
    <t>DRF I 20</t>
  </si>
  <si>
    <t xml:space="preserve">
</t>
  </si>
  <si>
    <t>Percentage of immigrants and refugees that have a strong sense of belonging</t>
  </si>
  <si>
    <t>DRF I 7</t>
  </si>
  <si>
    <t>Number of temporary workers who fill labour market needs for which Canadians are unavailable</t>
  </si>
  <si>
    <t>Total number of permanent resident admissions, against the annual immigration levels plan</t>
  </si>
  <si>
    <t>DRF I 8</t>
  </si>
  <si>
    <t>DRF I 9</t>
  </si>
  <si>
    <t>Percentage of permanent residents admitted to Canada, outside Quebec, who identify as French-speaking</t>
  </si>
  <si>
    <t>Percentage of passport applications that are processed within service standards</t>
  </si>
  <si>
    <t>DRF I 26</t>
  </si>
  <si>
    <t>DRF I 27</t>
  </si>
  <si>
    <t>CR1
Indicator 5</t>
  </si>
  <si>
    <t>CR2
Indicator 13</t>
  </si>
  <si>
    <t>CR3
Indicator 24</t>
  </si>
  <si>
    <t>Percentage of visitor, international student and temporary worker applicants found inadmissible on health grounds and those who are authorized to enter with a condition on their visa related to health surveillance</t>
  </si>
  <si>
    <t>Percentage of permanent resident applicants found inadmissible on health grounds and those who are permitted admission with a condition on their visa related to health surveillance</t>
  </si>
  <si>
    <t xml:space="preserve"> How would you describe your sense of belonging to Canada?</t>
  </si>
  <si>
    <r>
      <t> </t>
    </r>
    <r>
      <rPr>
        <b/>
        <sz val="11"/>
        <color rgb="FF000000"/>
        <rFont val="Calibri"/>
        <family val="2"/>
        <scheme val="minor"/>
      </rPr>
      <t>All respondents</t>
    </r>
  </si>
  <si>
    <t>All of respondents – Weighted Numbers</t>
  </si>
  <si>
    <t>DRF I 2</t>
  </si>
  <si>
    <t>DRF I 10</t>
  </si>
  <si>
    <t>DRF I 1</t>
  </si>
  <si>
    <t>numerator</t>
  </si>
  <si>
    <t>denominator</t>
  </si>
  <si>
    <t>All of respondents – Weighted Percentages</t>
  </si>
  <si>
    <r>
      <t xml:space="preserve">*The results represent the proportions of the total </t>
    </r>
    <r>
      <rPr>
        <u/>
        <sz val="8"/>
        <color theme="1"/>
        <rFont val="Calibri"/>
        <family val="2"/>
        <scheme val="minor"/>
      </rPr>
      <t>weighted</t>
    </r>
    <r>
      <rPr>
        <sz val="8"/>
        <color theme="1"/>
        <rFont val="Calibri"/>
        <family val="2"/>
        <scheme val="minor"/>
      </rPr>
      <t xml:space="preserve"> responses.</t>
    </r>
  </si>
  <si>
    <t>Canada (excluding Quebec as Province of Intended Destination) - Admissions of Permanent Residents</t>
  </si>
  <si>
    <t xml:space="preserve">Canada (excluding Quebec as Province of Intended Destination) - Admissions of French-Speaking Permanent Residents </t>
  </si>
  <si>
    <t>Fiscal year</t>
  </si>
  <si>
    <t>1/7 = 14%</t>
  </si>
  <si>
    <t>DRF I 14</t>
  </si>
  <si>
    <t>Percentage of Canadians who support the current level of immigration</t>
  </si>
  <si>
    <t>Performance Data for CY 2018 or FY 2018-19</t>
  </si>
  <si>
    <t>Performance Data for CY 2017 or FY 2017-18</t>
  </si>
  <si>
    <t>Permanent Residents</t>
  </si>
  <si>
    <t>Quebec-selected skilled workers</t>
  </si>
  <si>
    <t>eTA</t>
  </si>
  <si>
    <t>Total number of visas and electronic travel authorizations (eTA) issued to visitors, international students and temporary workers</t>
  </si>
  <si>
    <t>5 minutes for automated approval / 72 hours for clients who have not received a decision within 5 minutes</t>
  </si>
  <si>
    <t>100% /
99%</t>
  </si>
  <si>
    <t>99.49% / 
93.90%</t>
  </si>
  <si>
    <t>- The results reflect a correction to the data collected in previous years.</t>
  </si>
  <si>
    <r>
      <rPr>
        <vertAlign val="superscript"/>
        <sz val="11"/>
        <color theme="1"/>
        <rFont val="Calibri"/>
        <family val="2"/>
        <scheme val="minor"/>
      </rPr>
      <t>2</t>
    </r>
    <r>
      <rPr>
        <sz val="11"/>
        <color theme="1"/>
        <rFont val="Calibri"/>
        <family val="2"/>
        <scheme val="minor"/>
      </rPr>
      <t xml:space="preserve"> Source:  OPP-DART-2019-4181-TR-PR-PR_Cards-M-Output-Updated.xlsx</t>
    </r>
  </si>
  <si>
    <r>
      <rPr>
        <vertAlign val="superscript"/>
        <sz val="11"/>
        <color theme="1"/>
        <rFont val="Calibri"/>
        <family val="2"/>
        <scheme val="minor"/>
      </rPr>
      <t>3</t>
    </r>
    <r>
      <rPr>
        <sz val="11"/>
        <color theme="1"/>
        <rFont val="Calibri"/>
        <family val="2"/>
        <scheme val="minor"/>
      </rPr>
      <t xml:space="preserve"> PR card includes only renewals and replacements, CDA only (not ENF)</t>
    </r>
  </si>
  <si>
    <r>
      <rPr>
        <vertAlign val="superscript"/>
        <sz val="11"/>
        <color theme="1"/>
        <rFont val="Calibri"/>
        <family val="2"/>
        <scheme val="minor"/>
      </rPr>
      <t>4</t>
    </r>
    <r>
      <rPr>
        <sz val="11"/>
        <color theme="1"/>
        <rFont val="Calibri"/>
        <family val="2"/>
        <scheme val="minor"/>
      </rPr>
      <t xml:space="preserve"> Quebec Immigrant includes Quebec Entrepreneur, Quebec Investor, Quebec Self Employed, Quebec Skilled Workers</t>
    </r>
  </si>
  <si>
    <r>
      <rPr>
        <vertAlign val="superscript"/>
        <sz val="11"/>
        <color theme="1"/>
        <rFont val="Calibri"/>
        <family val="2"/>
        <scheme val="minor"/>
      </rPr>
      <t>5</t>
    </r>
    <r>
      <rPr>
        <sz val="11"/>
        <color theme="1"/>
        <rFont val="Calibri"/>
        <family val="2"/>
        <scheme val="minor"/>
      </rPr>
      <t xml:space="preserve"> Federal Business Immigrant includes Federal Investor, Federal Self Employed, Start-up Business</t>
    </r>
  </si>
  <si>
    <r>
      <rPr>
        <vertAlign val="superscript"/>
        <sz val="11"/>
        <color theme="1"/>
        <rFont val="Calibri"/>
        <family val="2"/>
        <scheme val="minor"/>
      </rPr>
      <t xml:space="preserve">6 </t>
    </r>
    <r>
      <rPr>
        <sz val="11"/>
        <color theme="1"/>
        <rFont val="Calibri"/>
        <family val="2"/>
        <scheme val="minor"/>
      </rPr>
      <t>PR Economic Caregiver includes caregiver, high medical needs and live-in caregiver program</t>
    </r>
  </si>
  <si>
    <r>
      <rPr>
        <vertAlign val="superscript"/>
        <sz val="11"/>
        <color theme="1"/>
        <rFont val="Calibri"/>
        <family val="2"/>
        <scheme val="minor"/>
      </rPr>
      <t>7</t>
    </r>
    <r>
      <rPr>
        <sz val="11"/>
        <color theme="1"/>
        <rFont val="Calibri"/>
        <family val="2"/>
        <scheme val="minor"/>
      </rPr>
      <t xml:space="preserve"> PR Family Spousal includes Spouses &amp; Partners, Children &amp; Other Family Class, FCH-Family relations - H&amp;C</t>
    </r>
  </si>
  <si>
    <r>
      <rPr>
        <vertAlign val="superscript"/>
        <sz val="11"/>
        <color theme="1"/>
        <rFont val="Calibri"/>
        <family val="2"/>
        <scheme val="minor"/>
      </rPr>
      <t>1</t>
    </r>
    <r>
      <rPr>
        <sz val="11"/>
        <color theme="1"/>
        <rFont val="Calibri"/>
        <family val="2"/>
        <scheme val="minor"/>
      </rPr>
      <t xml:space="preserve"> Source: Client Satisfaction Survey for the 2017 Cohort (Q21)</t>
    </r>
  </si>
  <si>
    <r>
      <rPr>
        <vertAlign val="superscript"/>
        <sz val="11"/>
        <color theme="1"/>
        <rFont val="Calibri"/>
        <family val="2"/>
        <scheme val="minor"/>
      </rPr>
      <t>1</t>
    </r>
    <r>
      <rPr>
        <sz val="11"/>
        <color theme="1"/>
        <rFont val="Calibri"/>
        <family val="2"/>
        <scheme val="minor"/>
      </rPr>
      <t xml:space="preserve"> Source: Client Satisfaction Survey for the 2018 Cohort (Q21)</t>
    </r>
  </si>
  <si>
    <t>Percentage of temporary resident business lines that adhere to service standards</t>
  </si>
  <si>
    <t>Percentage of permanent resident business lines that adhere to service standards
Percentage of spouses, partners and dependent children processed within service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</si>
</sst>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
  </numFmts>
  <fonts count="45" x14ac:knownFonts="1">
    <font>
      <sz val="11"/>
      <color theme="1"/>
      <name val="Calibri"/>
      <family val="2"/>
      <scheme val="minor"/>
    </font>
    <font>
      <sz val="9"/>
      <color theme="1"/>
      <name val="Arial"/>
      <family val="2"/>
    </font>
    <font>
      <b/>
      <sz val="9"/>
      <color theme="1"/>
      <name val="Arial"/>
      <family val="2"/>
    </font>
    <font>
      <b/>
      <sz val="10"/>
      <color theme="1"/>
      <name val="Arial"/>
      <family val="2"/>
    </font>
    <font>
      <sz val="8"/>
      <color theme="1"/>
      <name val="Arial"/>
      <family val="2"/>
    </font>
    <font>
      <b/>
      <sz val="8"/>
      <color theme="1"/>
      <name val="Arial"/>
      <family val="2"/>
    </font>
    <font>
      <sz val="8"/>
      <color rgb="FF000000"/>
      <name val="Arial"/>
      <family val="2"/>
    </font>
    <font>
      <sz val="11"/>
      <color theme="1"/>
      <name val="Calibri"/>
      <family val="2"/>
      <scheme val="minor"/>
    </font>
    <font>
      <sz val="10"/>
      <color theme="1"/>
      <name val="Arial"/>
      <family val="2"/>
    </font>
    <font>
      <b/>
      <sz val="9"/>
      <color theme="0"/>
      <name val="Arial"/>
      <family val="2"/>
    </font>
    <font>
      <sz val="8"/>
      <color theme="1"/>
      <name val="Calibri"/>
      <family val="2"/>
      <scheme val="minor"/>
    </font>
    <font>
      <b/>
      <sz val="11"/>
      <color theme="1"/>
      <name val="Calibri"/>
      <family val="2"/>
      <scheme val="minor"/>
    </font>
    <font>
      <sz val="10"/>
      <name val="MS Sans Serif"/>
      <family val="2"/>
    </font>
    <font>
      <sz val="9"/>
      <name val="Arial"/>
      <family val="2"/>
    </font>
    <font>
      <sz val="14"/>
      <color theme="1"/>
      <name val="Calibri"/>
      <family val="2"/>
      <scheme val="minor"/>
    </font>
    <font>
      <vertAlign val="superscript"/>
      <sz val="11"/>
      <color theme="1"/>
      <name val="Calibri"/>
      <family val="2"/>
      <scheme val="minor"/>
    </font>
    <font>
      <sz val="11"/>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1"/>
      <color theme="1"/>
      <name val="Calibri"/>
      <family val="2"/>
    </font>
    <font>
      <sz val="10"/>
      <color theme="1"/>
      <name val="Times New Roman"/>
      <family val="1"/>
    </font>
    <font>
      <b/>
      <sz val="12"/>
      <color theme="1"/>
      <name val="Arial"/>
      <family val="2"/>
    </font>
    <font>
      <sz val="11"/>
      <color rgb="FF1F497D"/>
      <name val="Calibri"/>
      <family val="2"/>
      <scheme val="minor"/>
    </font>
    <font>
      <sz val="10"/>
      <color rgb="FF000000"/>
      <name val="Calibri"/>
      <family val="2"/>
      <scheme val="minor"/>
    </font>
    <font>
      <b/>
      <sz val="11"/>
      <name val="Calibri"/>
      <family val="2"/>
      <scheme val="minor"/>
    </font>
    <font>
      <b/>
      <sz val="11"/>
      <name val="Calibri"/>
      <family val="2"/>
    </font>
    <font>
      <b/>
      <vertAlign val="superscript"/>
      <sz val="11"/>
      <color theme="1"/>
      <name val="Calibri"/>
      <family val="2"/>
      <scheme val="minor"/>
    </font>
    <font>
      <b/>
      <sz val="12"/>
      <color theme="1"/>
      <name val="Calibri"/>
      <family val="2"/>
      <scheme val="minor"/>
    </font>
    <font>
      <b/>
      <sz val="10"/>
      <color rgb="FFFF0000"/>
      <name val="Calibri"/>
      <family val="2"/>
      <scheme val="minor"/>
    </font>
    <font>
      <u/>
      <sz val="10"/>
      <color theme="1"/>
      <name val="Calibri"/>
      <family val="2"/>
      <scheme val="minor"/>
    </font>
    <font>
      <u/>
      <sz val="10"/>
      <color rgb="FF000000"/>
      <name val="Calibri"/>
      <family val="2"/>
      <scheme val="minor"/>
    </font>
    <font>
      <sz val="12"/>
      <color theme="1"/>
      <name val="Calibri"/>
      <family val="2"/>
      <scheme val="minor"/>
    </font>
    <font>
      <sz val="11"/>
      <color rgb="FF000000"/>
      <name val="Calibri"/>
      <family val="2"/>
      <scheme val="minor"/>
    </font>
    <font>
      <b/>
      <sz val="11"/>
      <color rgb="FF000000"/>
      <name val="Calibri"/>
      <family val="2"/>
      <scheme val="minor"/>
    </font>
    <font>
      <b/>
      <sz val="11"/>
      <color theme="1"/>
      <name val="Arial"/>
      <family val="2"/>
    </font>
    <font>
      <b/>
      <sz val="12"/>
      <color rgb="FFFFFFFF"/>
      <name val="Calibri"/>
      <family val="2"/>
      <scheme val="minor"/>
    </font>
    <font>
      <sz val="9"/>
      <color theme="1"/>
      <name val="Calibri"/>
      <family val="2"/>
      <charset val="1"/>
      <scheme val="minor"/>
    </font>
    <font>
      <sz val="11"/>
      <color theme="1"/>
      <name val="Calibri"/>
      <family val="2"/>
      <charset val="1"/>
      <scheme val="minor"/>
    </font>
    <font>
      <b/>
      <sz val="11"/>
      <color rgb="FF262626"/>
      <name val="Calibri"/>
      <family val="2"/>
      <scheme val="minor"/>
    </font>
    <font>
      <u/>
      <sz val="8"/>
      <color theme="1"/>
      <name val="Calibri"/>
      <family val="2"/>
      <scheme val="minor"/>
    </font>
    <font>
      <sz val="8"/>
      <color rgb="FFFF0000"/>
      <name val="Arial"/>
      <family val="2"/>
    </font>
    <font>
      <sz val="8"/>
      <name val="Arial"/>
      <family val="2"/>
    </font>
    <font>
      <sz val="11"/>
      <color theme="1"/>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963634"/>
        <bgColor indexed="64"/>
      </patternFill>
    </fill>
    <fill>
      <patternFill patternType="solid">
        <fgColor rgb="FFE6B8B7"/>
        <bgColor indexed="64"/>
      </patternFill>
    </fill>
    <fill>
      <patternFill patternType="solid">
        <fgColor theme="0" tint="-4.9989318521683403E-2"/>
        <bgColor indexed="64"/>
      </patternFill>
    </fill>
  </fills>
  <borders count="34">
    <border>
      <left/>
      <right/>
      <top/>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indexed="64"/>
      </top>
      <bottom style="medium">
        <color indexed="64"/>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auto="1"/>
      </left>
      <right/>
      <top/>
      <bottom style="thin">
        <color auto="1"/>
      </bottom>
      <diagonal/>
    </border>
    <border>
      <left/>
      <right style="thin">
        <color auto="1"/>
      </right>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double">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9">
    <xf numFmtId="0" fontId="0" fillId="0" borderId="0"/>
    <xf numFmtId="9" fontId="7" fillId="0" borderId="0" applyFont="0" applyFill="0" applyBorder="0" applyAlignment="0" applyProtection="0"/>
    <xf numFmtId="43" fontId="7" fillId="0" borderId="0" applyFont="0" applyFill="0" applyBorder="0" applyAlignment="0" applyProtection="0"/>
    <xf numFmtId="0" fontId="12" fillId="0" borderId="0"/>
    <xf numFmtId="0" fontId="18" fillId="0" borderId="0"/>
    <xf numFmtId="0" fontId="7" fillId="0" borderId="0"/>
    <xf numFmtId="9" fontId="18" fillId="0" borderId="0" applyFont="0" applyFill="0" applyBorder="0" applyAlignment="0" applyProtection="0"/>
    <xf numFmtId="0" fontId="7" fillId="0" borderId="0"/>
    <xf numFmtId="0" fontId="18" fillId="0" borderId="0"/>
  </cellStyleXfs>
  <cellXfs count="298">
    <xf numFmtId="0" fontId="0" fillId="0" borderId="0" xfId="0"/>
    <xf numFmtId="0" fontId="1" fillId="0" borderId="0" xfId="0" applyFont="1" applyBorder="1"/>
    <xf numFmtId="3" fontId="1" fillId="0" borderId="0" xfId="0" applyNumberFormat="1" applyFont="1" applyBorder="1" applyAlignment="1">
      <alignment horizontal="right"/>
    </xf>
    <xf numFmtId="0" fontId="2" fillId="0" borderId="1" xfId="0" applyFont="1" applyBorder="1"/>
    <xf numFmtId="3" fontId="2" fillId="0" borderId="1" xfId="0" applyNumberFormat="1" applyFont="1" applyBorder="1" applyAlignment="1">
      <alignment horizontal="right"/>
    </xf>
    <xf numFmtId="0" fontId="2" fillId="0" borderId="2" xfId="0" applyFont="1" applyBorder="1"/>
    <xf numFmtId="3" fontId="2" fillId="0" borderId="2" xfId="0" applyNumberFormat="1" applyFont="1" applyBorder="1" applyAlignment="1">
      <alignment horizontal="right"/>
    </xf>
    <xf numFmtId="0" fontId="1" fillId="0" borderId="0" xfId="0" applyFont="1"/>
    <xf numFmtId="3" fontId="1" fillId="0" borderId="0" xfId="0" applyNumberFormat="1" applyFont="1" applyBorder="1"/>
    <xf numFmtId="0" fontId="1" fillId="0" borderId="0" xfId="0" applyFont="1" applyAlignment="1">
      <alignment horizontal="right"/>
    </xf>
    <xf numFmtId="3" fontId="1" fillId="0" borderId="0" xfId="0" applyNumberFormat="1" applyFont="1" applyAlignment="1">
      <alignment horizontal="right"/>
    </xf>
    <xf numFmtId="0" fontId="2" fillId="0" borderId="3" xfId="0" applyFont="1" applyBorder="1"/>
    <xf numFmtId="3" fontId="2" fillId="0" borderId="3" xfId="0" applyNumberFormat="1" applyFont="1" applyBorder="1" applyAlignment="1">
      <alignment horizontal="right"/>
    </xf>
    <xf numFmtId="0" fontId="2" fillId="0" borderId="1" xfId="0" applyFont="1" applyBorder="1" applyAlignment="1">
      <alignment vertical="center"/>
    </xf>
    <xf numFmtId="0" fontId="2" fillId="0" borderId="1" xfId="0" applyFont="1" applyBorder="1" applyAlignment="1">
      <alignment horizontal="right" vertical="center"/>
    </xf>
    <xf numFmtId="37" fontId="2" fillId="0" borderId="1" xfId="0" applyNumberFormat="1" applyFont="1" applyBorder="1" applyAlignment="1">
      <alignment horizontal="right"/>
    </xf>
    <xf numFmtId="0" fontId="4" fillId="0" borderId="0" xfId="0" applyFont="1"/>
    <xf numFmtId="0" fontId="4" fillId="0" borderId="0" xfId="0" applyFont="1" applyAlignment="1">
      <alignment vertical="center"/>
    </xf>
    <xf numFmtId="0" fontId="4" fillId="0" borderId="0" xfId="0" quotePrefix="1" applyFont="1"/>
    <xf numFmtId="0" fontId="8" fillId="0" borderId="0" xfId="0" applyFont="1"/>
    <xf numFmtId="164" fontId="1" fillId="2" borderId="0" xfId="0" applyNumberFormat="1" applyFont="1" applyFill="1" applyAlignment="1">
      <alignment horizontal="right"/>
    </xf>
    <xf numFmtId="164" fontId="2" fillId="2" borderId="2" xfId="0" applyNumberFormat="1" applyFont="1" applyFill="1" applyBorder="1" applyAlignment="1">
      <alignment horizontal="right"/>
    </xf>
    <xf numFmtId="164" fontId="2" fillId="2" borderId="1" xfId="0" applyNumberFormat="1" applyFont="1" applyFill="1" applyBorder="1" applyAlignment="1">
      <alignment horizontal="right"/>
    </xf>
    <xf numFmtId="164" fontId="1" fillId="2" borderId="0" xfId="1" applyNumberFormat="1" applyFont="1" applyFill="1" applyAlignment="1">
      <alignment horizontal="right"/>
    </xf>
    <xf numFmtId="164" fontId="2" fillId="2" borderId="1" xfId="1" applyNumberFormat="1" applyFont="1" applyFill="1" applyBorder="1" applyAlignment="1">
      <alignment horizontal="right"/>
    </xf>
    <xf numFmtId="164" fontId="2" fillId="2" borderId="2" xfId="1" applyNumberFormat="1" applyFont="1" applyFill="1" applyBorder="1" applyAlignment="1">
      <alignment horizontal="right"/>
    </xf>
    <xf numFmtId="0" fontId="9" fillId="3" borderId="4" xfId="0" applyFont="1" applyFill="1" applyBorder="1" applyAlignment="1">
      <alignment horizontal="right"/>
    </xf>
    <xf numFmtId="164" fontId="4" fillId="0" borderId="0" xfId="0" applyNumberFormat="1" applyFont="1"/>
    <xf numFmtId="0" fontId="9" fillId="4" borderId="1" xfId="0" applyFont="1" applyFill="1" applyBorder="1" applyAlignment="1">
      <alignment horizontal="center" vertical="center"/>
    </xf>
    <xf numFmtId="3" fontId="9" fillId="4" borderId="1" xfId="3" applyNumberFormat="1" applyFont="1" applyFill="1" applyBorder="1" applyAlignment="1">
      <alignment horizontal="center" vertical="center" wrapText="1"/>
    </xf>
    <xf numFmtId="0" fontId="13" fillId="0" borderId="0" xfId="3" applyFont="1" applyBorder="1" applyAlignment="1">
      <alignment horizontal="left"/>
    </xf>
    <xf numFmtId="0" fontId="11" fillId="0" borderId="0" xfId="0" applyFont="1"/>
    <xf numFmtId="0" fontId="11" fillId="5" borderId="0" xfId="0" applyFont="1" applyFill="1"/>
    <xf numFmtId="0" fontId="11" fillId="5" borderId="0" xfId="0" applyFont="1" applyFill="1" applyAlignment="1">
      <alignment wrapText="1"/>
    </xf>
    <xf numFmtId="0" fontId="10" fillId="0" borderId="0" xfId="0" applyFont="1" applyAlignment="1">
      <alignment vertical="top"/>
    </xf>
    <xf numFmtId="3" fontId="0" fillId="0" borderId="0" xfId="0" applyNumberFormat="1"/>
    <xf numFmtId="0" fontId="0" fillId="5" borderId="0" xfId="0" applyFill="1"/>
    <xf numFmtId="165" fontId="0" fillId="0" borderId="0" xfId="0" applyNumberFormat="1"/>
    <xf numFmtId="0" fontId="14" fillId="0" borderId="0" xfId="0" applyFont="1" applyAlignment="1"/>
    <xf numFmtId="4" fontId="14" fillId="0" borderId="0" xfId="0" applyNumberFormat="1" applyFont="1" applyAlignment="1"/>
    <xf numFmtId="0" fontId="0" fillId="0" borderId="0" xfId="0" applyAlignment="1"/>
    <xf numFmtId="4" fontId="0" fillId="0" borderId="0" xfId="0" applyNumberFormat="1" applyAlignment="1"/>
    <xf numFmtId="4" fontId="0" fillId="0" borderId="0" xfId="0" applyNumberFormat="1" applyAlignment="1">
      <alignment vertical="top" wrapText="1"/>
    </xf>
    <xf numFmtId="0" fontId="0" fillId="0" borderId="0" xfId="0" applyAlignment="1">
      <alignment vertical="top" wrapText="1"/>
    </xf>
    <xf numFmtId="0" fontId="0" fillId="7" borderId="5" xfId="0" applyFill="1" applyBorder="1" applyAlignment="1"/>
    <xf numFmtId="9" fontId="0" fillId="0" borderId="5" xfId="2" applyNumberFormat="1" applyFont="1" applyBorder="1" applyAlignment="1"/>
    <xf numFmtId="3" fontId="0" fillId="0" borderId="5" xfId="0" applyNumberFormat="1" applyBorder="1" applyAlignment="1"/>
    <xf numFmtId="9" fontId="0" fillId="7" borderId="5" xfId="1" applyFont="1" applyFill="1" applyBorder="1" applyAlignment="1"/>
    <xf numFmtId="0" fontId="11" fillId="7" borderId="5" xfId="0" applyFont="1" applyFill="1" applyBorder="1" applyAlignment="1"/>
    <xf numFmtId="9" fontId="11" fillId="7" borderId="5" xfId="2" applyNumberFormat="1" applyFont="1" applyFill="1" applyBorder="1" applyAlignment="1"/>
    <xf numFmtId="3" fontId="11" fillId="7" borderId="5" xfId="0" applyNumberFormat="1" applyFont="1" applyFill="1" applyBorder="1" applyAlignment="1"/>
    <xf numFmtId="9" fontId="11" fillId="6" borderId="5" xfId="1" applyFont="1" applyFill="1" applyBorder="1" applyAlignment="1"/>
    <xf numFmtId="4" fontId="11" fillId="0" borderId="0" xfId="0" applyNumberFormat="1" applyFont="1" applyAlignment="1"/>
    <xf numFmtId="43" fontId="11" fillId="7" borderId="5" xfId="2" applyFont="1" applyFill="1" applyBorder="1" applyAlignment="1"/>
    <xf numFmtId="0" fontId="11" fillId="0" borderId="0" xfId="0" applyFont="1" applyAlignment="1"/>
    <xf numFmtId="3" fontId="16" fillId="0" borderId="5" xfId="0" applyNumberFormat="1" applyFont="1" applyBorder="1" applyAlignment="1"/>
    <xf numFmtId="3" fontId="8" fillId="0" borderId="0" xfId="0" applyNumberFormat="1" applyFont="1" applyBorder="1" applyAlignment="1">
      <alignment horizontal="center" vertical="center"/>
    </xf>
    <xf numFmtId="0" fontId="0" fillId="0" borderId="0" xfId="0" applyFill="1" applyBorder="1" applyAlignment="1"/>
    <xf numFmtId="0" fontId="19" fillId="0" borderId="0" xfId="0" applyFont="1"/>
    <xf numFmtId="0" fontId="19" fillId="0" borderId="12" xfId="0" applyFont="1" applyBorder="1" applyAlignment="1">
      <alignment horizontal="center" vertical="center" wrapText="1"/>
    </xf>
    <xf numFmtId="9" fontId="19" fillId="0" borderId="12" xfId="0" applyNumberFormat="1" applyFont="1" applyBorder="1" applyAlignment="1">
      <alignment horizontal="center" vertical="center" wrapText="1"/>
    </xf>
    <xf numFmtId="0" fontId="22" fillId="0" borderId="0" xfId="0" applyFont="1"/>
    <xf numFmtId="0" fontId="8" fillId="0" borderId="0" xfId="0" applyFont="1" applyAlignment="1">
      <alignment vertical="center"/>
    </xf>
    <xf numFmtId="0" fontId="24" fillId="0" borderId="0" xfId="0" applyFont="1" applyAlignment="1">
      <alignment vertical="center"/>
    </xf>
    <xf numFmtId="0" fontId="25" fillId="0" borderId="0" xfId="0" applyFont="1"/>
    <xf numFmtId="0" fontId="19" fillId="0" borderId="5" xfId="0" applyFont="1" applyBorder="1" applyAlignment="1">
      <alignment horizontal="left" vertical="top" wrapText="1"/>
    </xf>
    <xf numFmtId="0" fontId="0" fillId="0" borderId="0" xfId="0"/>
    <xf numFmtId="0" fontId="0" fillId="0" borderId="0" xfId="0" applyBorder="1"/>
    <xf numFmtId="0" fontId="11" fillId="8" borderId="8"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0" borderId="24" xfId="0" applyFont="1" applyBorder="1" applyAlignment="1">
      <alignment horizontal="center" vertical="center" wrapText="1"/>
    </xf>
    <xf numFmtId="0" fontId="19" fillId="0" borderId="12" xfId="0" applyFont="1" applyBorder="1" applyAlignment="1">
      <alignment horizontal="left" vertical="center" wrapText="1"/>
    </xf>
    <xf numFmtId="9" fontId="17" fillId="0" borderId="10" xfId="0" applyNumberFormat="1" applyFont="1" applyBorder="1" applyAlignment="1">
      <alignment horizontal="center" vertical="center" wrapText="1"/>
    </xf>
    <xf numFmtId="0" fontId="27" fillId="7" borderId="10" xfId="0" applyFont="1" applyFill="1" applyBorder="1" applyAlignment="1">
      <alignment horizontal="center" vertical="center" wrapText="1"/>
    </xf>
    <xf numFmtId="9" fontId="26" fillId="7" borderId="10" xfId="0" applyNumberFormat="1" applyFont="1" applyFill="1" applyBorder="1" applyAlignment="1">
      <alignment horizontal="center" vertical="center" wrapText="1"/>
    </xf>
    <xf numFmtId="3" fontId="0" fillId="0" borderId="0" xfId="0" applyNumberFormat="1" applyAlignment="1"/>
    <xf numFmtId="0" fontId="3" fillId="0" borderId="0" xfId="0" applyFont="1" applyAlignment="1"/>
    <xf numFmtId="0" fontId="0" fillId="0" borderId="0" xfId="0" applyAlignment="1"/>
    <xf numFmtId="0" fontId="23" fillId="0" borderId="0" xfId="0" applyFont="1" applyAlignment="1">
      <alignment horizontal="left" vertical="center" wrapText="1"/>
    </xf>
    <xf numFmtId="0" fontId="0" fillId="0" borderId="0" xfId="0"/>
    <xf numFmtId="0" fontId="19" fillId="0" borderId="5" xfId="0" applyFont="1" applyBorder="1" applyAlignment="1">
      <alignment horizontal="left" vertical="center" wrapText="1"/>
    </xf>
    <xf numFmtId="0" fontId="11" fillId="8"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9" fillId="0" borderId="5" xfId="0" applyFont="1" applyBorder="1" applyAlignment="1">
      <alignment horizontal="center" vertical="center" wrapText="1"/>
    </xf>
    <xf numFmtId="9" fontId="19" fillId="0" borderId="5"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10" fontId="17" fillId="0" borderId="5" xfId="0" applyNumberFormat="1" applyFont="1" applyBorder="1" applyAlignment="1">
      <alignment horizontal="center" vertical="center" wrapText="1"/>
    </xf>
    <xf numFmtId="0" fontId="27" fillId="7" borderId="5" xfId="0" applyFont="1" applyFill="1" applyBorder="1" applyAlignment="1">
      <alignment horizontal="center" vertical="center" wrapText="1"/>
    </xf>
    <xf numFmtId="9" fontId="26" fillId="7" borderId="5" xfId="0" applyNumberFormat="1" applyFont="1" applyFill="1" applyBorder="1" applyAlignment="1">
      <alignment horizontal="center" vertical="center" wrapText="1"/>
    </xf>
    <xf numFmtId="167" fontId="17" fillId="0" borderId="10" xfId="0" applyNumberFormat="1" applyFont="1" applyFill="1" applyBorder="1" applyAlignment="1">
      <alignment horizontal="center" vertical="center" wrapText="1"/>
    </xf>
    <xf numFmtId="3" fontId="0" fillId="0" borderId="5" xfId="0" applyNumberFormat="1" applyFont="1" applyBorder="1" applyAlignment="1"/>
    <xf numFmtId="0" fontId="16" fillId="7" borderId="5" xfId="0" applyFont="1" applyFill="1" applyBorder="1" applyAlignment="1"/>
    <xf numFmtId="3" fontId="0" fillId="0" borderId="5" xfId="0" applyNumberFormat="1" applyFont="1" applyFill="1" applyBorder="1"/>
    <xf numFmtId="165" fontId="11" fillId="7" borderId="5" xfId="2" applyNumberFormat="1" applyFont="1" applyFill="1" applyBorder="1" applyAlignment="1"/>
    <xf numFmtId="0" fontId="11" fillId="7" borderId="5" xfId="0" applyFont="1" applyFill="1" applyBorder="1" applyAlignment="1">
      <alignment vertical="top" wrapText="1"/>
    </xf>
    <xf numFmtId="4" fontId="11" fillId="7" borderId="5" xfId="0" applyNumberFormat="1" applyFont="1" applyFill="1" applyBorder="1" applyAlignment="1">
      <alignment vertical="top" wrapText="1"/>
    </xf>
    <xf numFmtId="0" fontId="19" fillId="0" borderId="0" xfId="0" applyFont="1" applyBorder="1" applyAlignment="1">
      <alignment horizontal="left" vertical="center"/>
    </xf>
    <xf numFmtId="0" fontId="19" fillId="0" borderId="0" xfId="0" applyFont="1" applyBorder="1" applyAlignment="1">
      <alignment horizontal="left" vertical="top"/>
    </xf>
    <xf numFmtId="0" fontId="19" fillId="0" borderId="0" xfId="0" applyFont="1" applyAlignment="1">
      <alignment horizontal="center" vertical="center"/>
    </xf>
    <xf numFmtId="0" fontId="30" fillId="0" borderId="0" xfId="0" applyFont="1" applyAlignment="1">
      <alignment horizontal="center" vertical="center"/>
    </xf>
    <xf numFmtId="0" fontId="2" fillId="0" borderId="0" xfId="0" applyFont="1" applyBorder="1"/>
    <xf numFmtId="3" fontId="2" fillId="0" borderId="0" xfId="2" applyNumberFormat="1" applyFont="1" applyBorder="1" applyAlignment="1">
      <alignment horizontal="right"/>
    </xf>
    <xf numFmtId="9" fontId="2" fillId="0" borderId="0" xfId="1" applyFont="1" applyBorder="1" applyAlignment="1">
      <alignment horizontal="right"/>
    </xf>
    <xf numFmtId="9" fontId="30" fillId="0" borderId="0" xfId="0" applyNumberFormat="1" applyFont="1" applyAlignment="1">
      <alignment horizontal="center" vertical="center"/>
    </xf>
    <xf numFmtId="0" fontId="1" fillId="0" borderId="3" xfId="0" applyFont="1" applyBorder="1"/>
    <xf numFmtId="3" fontId="1" fillId="0" borderId="3" xfId="2" applyNumberFormat="1" applyFont="1" applyBorder="1" applyAlignment="1">
      <alignment horizontal="right"/>
    </xf>
    <xf numFmtId="9" fontId="1" fillId="0" borderId="3" xfId="1" applyFont="1" applyBorder="1" applyAlignment="1">
      <alignment horizontal="right"/>
    </xf>
    <xf numFmtId="3" fontId="1" fillId="0" borderId="0" xfId="2" applyNumberFormat="1" applyFont="1" applyBorder="1" applyAlignment="1">
      <alignment horizontal="right"/>
    </xf>
    <xf numFmtId="9" fontId="1" fillId="0" borderId="0" xfId="1" applyFont="1" applyBorder="1" applyAlignment="1">
      <alignment horizontal="right"/>
    </xf>
    <xf numFmtId="9" fontId="13" fillId="0" borderId="0" xfId="1" applyFont="1" applyBorder="1" applyAlignment="1">
      <alignment horizontal="right"/>
    </xf>
    <xf numFmtId="3" fontId="1" fillId="0" borderId="1" xfId="2" applyNumberFormat="1" applyFont="1" applyBorder="1" applyAlignment="1">
      <alignment horizontal="right"/>
    </xf>
    <xf numFmtId="9" fontId="1" fillId="0" borderId="1" xfId="1" applyFont="1" applyBorder="1" applyAlignment="1">
      <alignment horizontal="right"/>
    </xf>
    <xf numFmtId="0" fontId="8" fillId="0" borderId="0" xfId="0" applyFont="1" applyBorder="1"/>
    <xf numFmtId="3" fontId="8" fillId="0" borderId="0" xfId="2" applyNumberFormat="1" applyFont="1" applyBorder="1" applyAlignment="1">
      <alignment horizontal="right"/>
    </xf>
    <xf numFmtId="9" fontId="8" fillId="0" borderId="0" xfId="1" applyFont="1" applyBorder="1" applyAlignment="1">
      <alignment horizontal="right"/>
    </xf>
    <xf numFmtId="9" fontId="2" fillId="0" borderId="0" xfId="1" applyFont="1" applyFill="1" applyBorder="1" applyAlignment="1">
      <alignment horizontal="right"/>
    </xf>
    <xf numFmtId="9" fontId="1" fillId="0" borderId="3" xfId="1" applyFont="1" applyFill="1" applyBorder="1" applyAlignment="1">
      <alignment horizontal="right"/>
    </xf>
    <xf numFmtId="9" fontId="1" fillId="0" borderId="0" xfId="1" applyFont="1" applyFill="1" applyBorder="1" applyAlignment="1">
      <alignment horizontal="right"/>
    </xf>
    <xf numFmtId="9" fontId="13" fillId="0" borderId="0" xfId="1" applyFont="1" applyFill="1" applyBorder="1" applyAlignment="1">
      <alignment horizontal="right"/>
    </xf>
    <xf numFmtId="0" fontId="4" fillId="0" borderId="0" xfId="0" quotePrefix="1" applyFont="1" applyFill="1"/>
    <xf numFmtId="0" fontId="0" fillId="0" borderId="5" xfId="0" applyBorder="1"/>
    <xf numFmtId="9" fontId="0" fillId="0" borderId="5" xfId="0" applyNumberFormat="1" applyBorder="1"/>
    <xf numFmtId="3" fontId="0" fillId="0" borderId="5" xfId="0" applyNumberFormat="1" applyBorder="1"/>
    <xf numFmtId="0" fontId="3" fillId="0" borderId="0" xfId="0" applyFont="1"/>
    <xf numFmtId="0" fontId="19" fillId="0" borderId="27" xfId="0" applyFont="1" applyBorder="1" applyAlignment="1">
      <alignment horizontal="center" vertical="center" wrapText="1"/>
    </xf>
    <xf numFmtId="10" fontId="19" fillId="0" borderId="17" xfId="0" applyNumberFormat="1" applyFont="1" applyBorder="1" applyAlignment="1">
      <alignment horizontal="center" vertical="center" wrapText="1"/>
    </xf>
    <xf numFmtId="0" fontId="19" fillId="0" borderId="0" xfId="0" applyFont="1" applyAlignment="1">
      <alignment vertical="center"/>
    </xf>
    <xf numFmtId="3" fontId="19" fillId="0" borderId="17" xfId="0" applyNumberFormat="1" applyFont="1" applyBorder="1" applyAlignment="1">
      <alignment horizontal="center" vertical="center" wrapText="1"/>
    </xf>
    <xf numFmtId="0" fontId="19" fillId="0" borderId="30" xfId="0" applyFont="1" applyBorder="1" applyAlignment="1">
      <alignment horizontal="center" vertical="center" wrapText="1"/>
    </xf>
    <xf numFmtId="0" fontId="20" fillId="0" borderId="16" xfId="0" applyFont="1" applyBorder="1" applyAlignment="1">
      <alignment vertical="center" wrapText="1"/>
    </xf>
    <xf numFmtId="9" fontId="19" fillId="0" borderId="17" xfId="0" applyNumberFormat="1" applyFont="1" applyBorder="1" applyAlignment="1">
      <alignment horizontal="center" vertical="center" wrapText="1"/>
    </xf>
    <xf numFmtId="0" fontId="34" fillId="0" borderId="5" xfId="0" applyFont="1" applyBorder="1" applyAlignment="1">
      <alignment vertical="center"/>
    </xf>
    <xf numFmtId="0" fontId="25" fillId="0" borderId="5" xfId="0" applyFont="1" applyBorder="1" applyAlignment="1">
      <alignment horizontal="center" vertical="center" wrapText="1"/>
    </xf>
    <xf numFmtId="0" fontId="25" fillId="0" borderId="5" xfId="0" applyFont="1" applyBorder="1" applyAlignment="1">
      <alignment horizontal="center" vertical="center"/>
    </xf>
    <xf numFmtId="0" fontId="25" fillId="0" borderId="5" xfId="0" applyFont="1" applyBorder="1" applyAlignment="1">
      <alignment vertical="center"/>
    </xf>
    <xf numFmtId="3" fontId="25" fillId="0" borderId="5" xfId="0" applyNumberFormat="1" applyFont="1" applyBorder="1" applyAlignment="1">
      <alignment horizontal="center" vertical="center" wrapText="1"/>
    </xf>
    <xf numFmtId="10" fontId="25" fillId="0" borderId="5" xfId="0" applyNumberFormat="1" applyFont="1" applyBorder="1" applyAlignment="1">
      <alignment horizontal="center" vertical="center"/>
    </xf>
    <xf numFmtId="3" fontId="19" fillId="0" borderId="5" xfId="0" applyNumberFormat="1" applyFont="1" applyBorder="1" applyAlignment="1">
      <alignment horizontal="center" vertical="center" wrapText="1"/>
    </xf>
    <xf numFmtId="10" fontId="19" fillId="0" borderId="5" xfId="0" applyNumberFormat="1" applyFont="1" applyBorder="1" applyAlignment="1">
      <alignment horizontal="center" vertical="center"/>
    </xf>
    <xf numFmtId="10" fontId="19" fillId="0" borderId="0" xfId="0" applyNumberFormat="1" applyFont="1" applyBorder="1" applyAlignment="1">
      <alignment horizontal="center" vertical="center" wrapText="1"/>
    </xf>
    <xf numFmtId="0" fontId="29" fillId="0" borderId="0" xfId="0" applyFont="1" applyAlignment="1">
      <alignment horizontal="center" vertical="center"/>
    </xf>
    <xf numFmtId="0" fontId="0" fillId="0" borderId="0" xfId="0" applyAlignment="1"/>
    <xf numFmtId="0" fontId="29" fillId="0" borderId="0" xfId="0" applyFont="1" applyAlignment="1">
      <alignment horizontal="left" vertical="top"/>
    </xf>
    <xf numFmtId="0" fontId="23" fillId="0" borderId="0" xfId="0" applyFont="1" applyAlignment="1">
      <alignment horizontal="center" vertical="center" wrapText="1"/>
    </xf>
    <xf numFmtId="0" fontId="0" fillId="0" borderId="0" xfId="0" applyFont="1"/>
    <xf numFmtId="0" fontId="0" fillId="0" borderId="0" xfId="0"/>
    <xf numFmtId="0" fontId="29" fillId="0" borderId="0" xfId="0" applyFont="1" applyAlignment="1">
      <alignment horizontal="center" vertical="center"/>
    </xf>
    <xf numFmtId="0" fontId="29" fillId="0" borderId="0" xfId="0" applyFont="1" applyAlignment="1">
      <alignment horizontal="left" vertical="top"/>
    </xf>
    <xf numFmtId="0" fontId="0" fillId="0" borderId="0" xfId="0"/>
    <xf numFmtId="0" fontId="9" fillId="3" borderId="1" xfId="0" applyNumberFormat="1" applyFont="1" applyFill="1" applyBorder="1" applyAlignment="1">
      <alignment horizontal="center"/>
    </xf>
    <xf numFmtId="10" fontId="0" fillId="0" borderId="0" xfId="0" applyNumberFormat="1"/>
    <xf numFmtId="0" fontId="29" fillId="0" borderId="0" xfId="0" applyFont="1" applyAlignment="1">
      <alignment horizontal="center"/>
    </xf>
    <xf numFmtId="0" fontId="11" fillId="0" borderId="0" xfId="0" applyFont="1" applyAlignment="1">
      <alignment vertical="center"/>
    </xf>
    <xf numFmtId="0" fontId="11" fillId="0" borderId="0" xfId="0" applyFont="1" applyAlignment="1">
      <alignment horizontal="left" vertical="top"/>
    </xf>
    <xf numFmtId="10" fontId="0" fillId="0" borderId="0" xfId="0" applyNumberFormat="1" applyBorder="1"/>
    <xf numFmtId="0" fontId="0" fillId="0" borderId="5" xfId="0" applyBorder="1" applyAlignment="1">
      <alignment horizontal="left" vertical="top"/>
    </xf>
    <xf numFmtId="0" fontId="29" fillId="0" borderId="0" xfId="0" applyFont="1"/>
    <xf numFmtId="0" fontId="29" fillId="0" borderId="0" xfId="0" applyFont="1" applyAlignment="1">
      <alignment horizontal="left" vertical="top" wrapText="1"/>
    </xf>
    <xf numFmtId="0" fontId="29" fillId="0" borderId="0" xfId="0" applyFont="1" applyBorder="1" applyAlignment="1">
      <alignment horizontal="left" vertical="top"/>
    </xf>
    <xf numFmtId="0" fontId="36" fillId="0" borderId="0" xfId="0" applyFont="1" applyAlignment="1">
      <alignment horizontal="left" vertical="top"/>
    </xf>
    <xf numFmtId="0" fontId="37" fillId="9" borderId="14" xfId="0" applyFont="1" applyFill="1" applyBorder="1" applyAlignment="1">
      <alignment vertical="center"/>
    </xf>
    <xf numFmtId="0" fontId="29" fillId="9" borderId="15" xfId="0" applyFont="1" applyFill="1" applyBorder="1" applyAlignment="1">
      <alignment vertical="center"/>
    </xf>
    <xf numFmtId="0" fontId="29" fillId="9" borderId="27" xfId="0" applyFont="1" applyFill="1" applyBorder="1" applyAlignment="1">
      <alignment vertical="center"/>
    </xf>
    <xf numFmtId="0" fontId="33" fillId="0" borderId="16" xfId="0" applyFont="1" applyBorder="1" applyAlignment="1">
      <alignment vertical="center"/>
    </xf>
    <xf numFmtId="3" fontId="33" fillId="0" borderId="17" xfId="0" applyNumberFormat="1" applyFont="1" applyBorder="1" applyAlignment="1">
      <alignment horizontal="right" vertical="center"/>
    </xf>
    <xf numFmtId="3" fontId="33" fillId="0" borderId="21" xfId="0" applyNumberFormat="1" applyFont="1" applyBorder="1"/>
    <xf numFmtId="0" fontId="33" fillId="10" borderId="16" xfId="0" applyFont="1" applyFill="1" applyBorder="1" applyAlignment="1">
      <alignment vertical="center"/>
    </xf>
    <xf numFmtId="3" fontId="33" fillId="10" borderId="17" xfId="0" applyNumberFormat="1" applyFont="1" applyFill="1" applyBorder="1" applyAlignment="1">
      <alignment horizontal="right" vertical="center"/>
    </xf>
    <xf numFmtId="3" fontId="33" fillId="10" borderId="21" xfId="0" applyNumberFormat="1" applyFont="1" applyFill="1" applyBorder="1"/>
    <xf numFmtId="0" fontId="29" fillId="0" borderId="16" xfId="0" applyFont="1" applyBorder="1" applyAlignment="1">
      <alignment vertical="center"/>
    </xf>
    <xf numFmtId="10" fontId="29" fillId="0" borderId="17" xfId="0" applyNumberFormat="1" applyFont="1" applyBorder="1" applyAlignment="1">
      <alignment horizontal="right" vertical="center"/>
    </xf>
    <xf numFmtId="10" fontId="29" fillId="0" borderId="21" xfId="0" applyNumberFormat="1" applyFont="1" applyBorder="1"/>
    <xf numFmtId="0" fontId="29" fillId="0" borderId="0" xfId="0" applyFont="1" applyAlignment="1"/>
    <xf numFmtId="0" fontId="29" fillId="7" borderId="5" xfId="0" applyFont="1" applyFill="1" applyBorder="1" applyAlignment="1">
      <alignment vertical="top" wrapText="1"/>
    </xf>
    <xf numFmtId="0" fontId="29" fillId="0" borderId="11" xfId="0" applyFont="1" applyBorder="1" applyAlignment="1">
      <alignment horizontal="center" vertical="center" wrapText="1"/>
    </xf>
    <xf numFmtId="0" fontId="38" fillId="0" borderId="0" xfId="0" applyFont="1" applyFill="1" applyBorder="1" applyAlignment="1">
      <alignment horizontal="left" vertical="top" wrapText="1"/>
    </xf>
    <xf numFmtId="165" fontId="29" fillId="0" borderId="0" xfId="0" applyNumberFormat="1" applyFont="1" applyAlignment="1">
      <alignment horizontal="left" vertical="top"/>
    </xf>
    <xf numFmtId="0" fontId="11" fillId="0" borderId="5" xfId="0" applyFont="1" applyBorder="1"/>
    <xf numFmtId="0" fontId="39" fillId="0" borderId="5" xfId="0" applyFont="1" applyFill="1" applyBorder="1" applyAlignment="1">
      <alignment horizontal="left" vertical="top" wrapText="1"/>
    </xf>
    <xf numFmtId="0" fontId="11" fillId="0" borderId="5" xfId="0" applyFont="1" applyBorder="1" applyAlignment="1">
      <alignment horizontal="left" vertical="top"/>
    </xf>
    <xf numFmtId="0" fontId="39" fillId="0" borderId="5" xfId="0" applyFont="1" applyFill="1" applyBorder="1" applyAlignment="1">
      <alignment vertical="top" wrapText="1"/>
    </xf>
    <xf numFmtId="9" fontId="0" fillId="0" borderId="0" xfId="0" applyNumberFormat="1"/>
    <xf numFmtId="3" fontId="19" fillId="0" borderId="0" xfId="0" applyNumberFormat="1" applyFont="1" applyBorder="1" applyAlignment="1">
      <alignment horizontal="center" vertical="center" wrapText="1"/>
    </xf>
    <xf numFmtId="3" fontId="0" fillId="0" borderId="0" xfId="0" applyNumberFormat="1" applyBorder="1"/>
    <xf numFmtId="10" fontId="0" fillId="0" borderId="5" xfId="0" applyNumberFormat="1" applyBorder="1"/>
    <xf numFmtId="0" fontId="11" fillId="0" borderId="5" xfId="0" applyFont="1" applyBorder="1" applyAlignment="1">
      <alignment horizontal="right"/>
    </xf>
    <xf numFmtId="0" fontId="11" fillId="0" borderId="5" xfId="0" applyFont="1" applyBorder="1" applyAlignment="1">
      <alignment horizontal="right" vertical="top"/>
    </xf>
    <xf numFmtId="0" fontId="33" fillId="0" borderId="0" xfId="0" applyFont="1"/>
    <xf numFmtId="3" fontId="29" fillId="0" borderId="0" xfId="0" applyNumberFormat="1" applyFont="1" applyBorder="1" applyAlignment="1">
      <alignment horizontal="right"/>
    </xf>
    <xf numFmtId="3" fontId="29" fillId="0" borderId="0" xfId="0" applyNumberFormat="1" applyFont="1" applyFill="1"/>
    <xf numFmtId="165" fontId="29" fillId="0" borderId="0" xfId="0" applyNumberFormat="1" applyFont="1"/>
    <xf numFmtId="3" fontId="2" fillId="0" borderId="0" xfId="0" applyNumberFormat="1" applyFont="1" applyBorder="1" applyAlignment="1">
      <alignment horizontal="right"/>
    </xf>
    <xf numFmtId="10" fontId="1" fillId="0" borderId="0" xfId="1" applyNumberFormat="1" applyFont="1" applyBorder="1" applyAlignment="1">
      <alignment horizontal="right"/>
    </xf>
    <xf numFmtId="3" fontId="0" fillId="0" borderId="5" xfId="0" applyNumberFormat="1" applyBorder="1" applyAlignment="1">
      <alignment horizontal="right"/>
    </xf>
    <xf numFmtId="0" fontId="40" fillId="0" borderId="5" xfId="0" applyFont="1" applyBorder="1" applyAlignment="1">
      <alignment horizontal="left" vertical="top"/>
    </xf>
    <xf numFmtId="0" fontId="10" fillId="0" borderId="0" xfId="0" applyFont="1" applyAlignment="1">
      <alignment vertical="center"/>
    </xf>
    <xf numFmtId="0" fontId="11" fillId="0" borderId="5" xfId="0" applyFont="1" applyBorder="1" applyAlignment="1">
      <alignment horizontal="left"/>
    </xf>
    <xf numFmtId="0" fontId="2" fillId="0" borderId="31" xfId="0" applyFont="1" applyBorder="1"/>
    <xf numFmtId="0" fontId="5" fillId="0" borderId="2" xfId="0" applyFont="1" applyBorder="1" applyAlignment="1"/>
    <xf numFmtId="0" fontId="5" fillId="0" borderId="31" xfId="0" applyFont="1" applyBorder="1" applyAlignment="1"/>
    <xf numFmtId="10" fontId="2" fillId="0" borderId="31" xfId="1" applyNumberFormat="1" applyFont="1" applyBorder="1" applyAlignment="1">
      <alignment horizontal="right"/>
    </xf>
    <xf numFmtId="0" fontId="29" fillId="0" borderId="0" xfId="0" applyFont="1" applyAlignment="1">
      <alignment vertical="top" wrapText="1"/>
    </xf>
    <xf numFmtId="3" fontId="1" fillId="0" borderId="31" xfId="0" applyNumberFormat="1" applyFont="1" applyBorder="1" applyAlignment="1">
      <alignment horizontal="right"/>
    </xf>
    <xf numFmtId="9" fontId="11" fillId="0" borderId="5" xfId="0" applyNumberFormat="1" applyFont="1" applyBorder="1" applyAlignment="1">
      <alignment horizontal="right"/>
    </xf>
    <xf numFmtId="3" fontId="11" fillId="0" borderId="5" xfId="0" applyNumberFormat="1" applyFont="1" applyBorder="1" applyAlignment="1">
      <alignment horizontal="right" vertical="top"/>
    </xf>
    <xf numFmtId="10" fontId="11" fillId="0" borderId="5" xfId="0" applyNumberFormat="1" applyFont="1" applyBorder="1"/>
    <xf numFmtId="9" fontId="11" fillId="0" borderId="0" xfId="0" applyNumberFormat="1" applyFont="1"/>
    <xf numFmtId="9" fontId="26" fillId="0" borderId="12"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10" fontId="42" fillId="0" borderId="0" xfId="0" applyNumberFormat="1" applyFont="1"/>
    <xf numFmtId="0" fontId="42" fillId="0" borderId="0" xfId="0" applyFont="1"/>
    <xf numFmtId="165" fontId="11" fillId="0" borderId="5" xfId="0" applyNumberFormat="1" applyFont="1" applyBorder="1" applyAlignment="1">
      <alignment horizontal="right" vertical="top"/>
    </xf>
    <xf numFmtId="10" fontId="0" fillId="0" borderId="0" xfId="0" applyNumberFormat="1" applyFont="1" applyAlignment="1">
      <alignment horizontal="right"/>
    </xf>
    <xf numFmtId="0" fontId="6" fillId="0" borderId="0" xfId="0" quotePrefix="1" applyFont="1" applyAlignment="1">
      <alignment vertical="center" wrapText="1"/>
    </xf>
    <xf numFmtId="0" fontId="6" fillId="0" borderId="0" xfId="0" applyFont="1" applyAlignment="1">
      <alignment vertical="center" wrapText="1"/>
    </xf>
    <xf numFmtId="0" fontId="19" fillId="0" borderId="0" xfId="0" applyFont="1" applyBorder="1" applyAlignment="1">
      <alignment horizontal="left" vertical="top" wrapText="1"/>
    </xf>
    <xf numFmtId="3" fontId="1" fillId="0" borderId="0" xfId="0" applyNumberFormat="1" applyFont="1"/>
    <xf numFmtId="0" fontId="29" fillId="0" borderId="0" xfId="0" applyFont="1" applyFill="1"/>
    <xf numFmtId="0" fontId="0" fillId="0" borderId="0" xfId="0" applyFill="1"/>
    <xf numFmtId="165" fontId="29" fillId="0" borderId="0" xfId="0" applyNumberFormat="1" applyFont="1" applyFill="1" applyAlignment="1">
      <alignment vertical="top" wrapText="1"/>
    </xf>
    <xf numFmtId="0" fontId="11" fillId="0" borderId="0" xfId="0" applyFont="1" applyFill="1" applyAlignment="1">
      <alignment horizontal="left" vertical="top" wrapText="1"/>
    </xf>
    <xf numFmtId="0" fontId="11" fillId="0" borderId="5" xfId="0" applyFont="1" applyFill="1" applyBorder="1" applyAlignment="1">
      <alignment horizontal="left" vertical="top" wrapText="1"/>
    </xf>
    <xf numFmtId="0" fontId="11" fillId="0" borderId="5" xfId="0" applyFont="1" applyFill="1" applyBorder="1" applyAlignment="1">
      <alignment horizontal="right" vertical="top" wrapText="1"/>
    </xf>
    <xf numFmtId="0" fontId="0" fillId="0" borderId="5" xfId="0" applyFill="1" applyBorder="1"/>
    <xf numFmtId="166" fontId="0" fillId="0" borderId="5" xfId="2" applyNumberFormat="1" applyFont="1" applyFill="1" applyBorder="1"/>
    <xf numFmtId="165" fontId="11" fillId="0" borderId="5" xfId="1" applyNumberFormat="1" applyFont="1" applyFill="1" applyBorder="1"/>
    <xf numFmtId="0" fontId="43" fillId="0" borderId="0" xfId="0" quotePrefix="1" applyFont="1" applyFill="1"/>
    <xf numFmtId="0" fontId="4" fillId="0" borderId="0" xfId="0" applyFont="1" applyFill="1"/>
    <xf numFmtId="0" fontId="0" fillId="0" borderId="0" xfId="0" applyFont="1" applyAlignment="1">
      <alignment horizontal="left" vertical="top"/>
    </xf>
    <xf numFmtId="0" fontId="0" fillId="0" borderId="0" xfId="0" applyFont="1" applyAlignment="1"/>
    <xf numFmtId="4" fontId="0" fillId="0" borderId="0" xfId="0" applyNumberFormat="1" applyFont="1" applyAlignment="1"/>
    <xf numFmtId="0" fontId="0" fillId="0" borderId="0" xfId="0" applyFont="1" applyAlignment="1">
      <alignment vertical="top"/>
    </xf>
    <xf numFmtId="4" fontId="0" fillId="0" borderId="0" xfId="0" applyNumberFormat="1" applyFont="1" applyAlignment="1">
      <alignment vertical="top"/>
    </xf>
    <xf numFmtId="3" fontId="44" fillId="0" borderId="0" xfId="0" applyNumberFormat="1" applyFont="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xf numFmtId="3" fontId="44" fillId="0" borderId="0" xfId="0" applyNumberFormat="1" applyFont="1" applyBorder="1" applyAlignment="1">
      <alignment horizontal="center" vertical="center"/>
    </xf>
    <xf numFmtId="0" fontId="0" fillId="0" borderId="0" xfId="0" applyFont="1" applyFill="1" applyBorder="1" applyAlignment="1">
      <alignment vertical="top"/>
    </xf>
    <xf numFmtId="0" fontId="29" fillId="0" borderId="0" xfId="0" applyFont="1" applyAlignment="1">
      <alignment horizontal="center" vertical="center"/>
    </xf>
    <xf numFmtId="0" fontId="10" fillId="0" borderId="0" xfId="0" applyFont="1" applyAlignment="1">
      <alignment vertical="top" wrapText="1"/>
    </xf>
    <xf numFmtId="0" fontId="0" fillId="0" borderId="0" xfId="0" applyAlignment="1"/>
    <xf numFmtId="0" fontId="10" fillId="0" borderId="0" xfId="0" applyFont="1" applyAlignment="1">
      <alignment horizontal="left" vertical="top" wrapText="1"/>
    </xf>
    <xf numFmtId="0" fontId="21" fillId="7" borderId="25"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2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1" fillId="0" borderId="5" xfId="0" applyFont="1" applyBorder="1" applyAlignment="1">
      <alignment horizontal="center" vertical="center" wrapText="1"/>
    </xf>
    <xf numFmtId="10" fontId="17"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167" fontId="17" fillId="0" borderId="32"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29" fillId="11" borderId="6" xfId="0" applyFont="1" applyFill="1" applyBorder="1" applyAlignment="1">
      <alignment horizontal="center" vertical="center" wrapText="1"/>
    </xf>
    <xf numFmtId="0" fontId="29" fillId="11" borderId="9"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9" fillId="0" borderId="5" xfId="0" applyFont="1" applyBorder="1" applyAlignment="1">
      <alignment horizontal="left" vertical="center" wrapText="1"/>
    </xf>
    <xf numFmtId="0" fontId="19" fillId="0" borderId="19" xfId="0" applyFont="1" applyBorder="1" applyAlignment="1">
      <alignment horizontal="center" vertical="center" wrapText="1"/>
    </xf>
    <xf numFmtId="9" fontId="19" fillId="0" borderId="5" xfId="0" applyNumberFormat="1" applyFont="1" applyBorder="1" applyAlignment="1">
      <alignment horizontal="center" vertical="center" wrapText="1"/>
    </xf>
    <xf numFmtId="0" fontId="29" fillId="7" borderId="19" xfId="0" applyFont="1" applyFill="1" applyBorder="1" applyAlignment="1">
      <alignment horizontal="left" vertical="center" wrapText="1"/>
    </xf>
    <xf numFmtId="0" fontId="29" fillId="7" borderId="18" xfId="0" applyFont="1" applyFill="1" applyBorder="1" applyAlignment="1">
      <alignment horizontal="left" vertical="center" wrapText="1"/>
    </xf>
    <xf numFmtId="0" fontId="29" fillId="7" borderId="20" xfId="0" applyFont="1" applyFill="1" applyBorder="1" applyAlignment="1">
      <alignment horizontal="left" vertical="center" wrapText="1"/>
    </xf>
    <xf numFmtId="0" fontId="0" fillId="7" borderId="19" xfId="0" applyFill="1" applyBorder="1" applyAlignment="1">
      <alignment horizontal="left" vertical="top" wrapText="1"/>
    </xf>
    <xf numFmtId="0" fontId="0" fillId="7" borderId="18" xfId="0" applyFill="1" applyBorder="1" applyAlignment="1">
      <alignment horizontal="left" vertical="top" wrapText="1"/>
    </xf>
    <xf numFmtId="0" fontId="0" fillId="7" borderId="20" xfId="0" applyFill="1" applyBorder="1" applyAlignment="1">
      <alignment horizontal="left" vertical="top" wrapText="1"/>
    </xf>
    <xf numFmtId="0" fontId="29" fillId="0" borderId="18" xfId="0" applyFont="1" applyBorder="1" applyAlignment="1">
      <alignment horizontal="left" vertical="center" wrapText="1"/>
    </xf>
    <xf numFmtId="0" fontId="29" fillId="0" borderId="20" xfId="0" applyFont="1" applyBorder="1" applyAlignment="1">
      <alignment horizontal="left" vertical="center" wrapText="1"/>
    </xf>
    <xf numFmtId="0" fontId="0" fillId="7" borderId="19" xfId="0" applyFill="1"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0" fillId="7" borderId="18" xfId="0" applyFill="1" applyBorder="1" applyAlignment="1">
      <alignment horizontal="left" vertical="center" wrapText="1"/>
    </xf>
    <xf numFmtId="0" fontId="0" fillId="7" borderId="20" xfId="0" applyFill="1" applyBorder="1" applyAlignment="1">
      <alignment horizontal="left" vertical="center" wrapText="1"/>
    </xf>
    <xf numFmtId="0" fontId="0" fillId="7" borderId="19" xfId="0" applyFill="1"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29" fillId="7" borderId="19" xfId="0" applyFont="1" applyFill="1" applyBorder="1" applyAlignment="1">
      <alignment vertical="center" wrapText="1"/>
    </xf>
    <xf numFmtId="0" fontId="29" fillId="0" borderId="18" xfId="0" applyFont="1" applyBorder="1" applyAlignment="1">
      <alignment vertical="center" wrapText="1"/>
    </xf>
    <xf numFmtId="0" fontId="29" fillId="0" borderId="20" xfId="0" applyFont="1" applyBorder="1" applyAlignment="1">
      <alignment vertical="center" wrapText="1"/>
    </xf>
    <xf numFmtId="0" fontId="6" fillId="0" borderId="0" xfId="0" quotePrefix="1" applyFont="1" applyAlignment="1">
      <alignment vertical="center" wrapText="1"/>
    </xf>
    <xf numFmtId="0" fontId="3" fillId="0" borderId="0" xfId="0" applyFont="1" applyAlignment="1">
      <alignment horizontal="left" wrapText="1"/>
    </xf>
    <xf numFmtId="0" fontId="3" fillId="0" borderId="0" xfId="0" applyFont="1" applyAlignment="1">
      <alignment horizontal="left" vertical="top" wrapText="1"/>
    </xf>
    <xf numFmtId="0" fontId="9" fillId="3" borderId="1" xfId="0" applyNumberFormat="1" applyFont="1" applyFill="1" applyBorder="1" applyAlignment="1">
      <alignment horizontal="center"/>
    </xf>
    <xf numFmtId="0" fontId="9" fillId="3" borderId="1" xfId="0" applyFont="1" applyFill="1" applyBorder="1" applyAlignment="1">
      <alignment horizontal="center"/>
    </xf>
    <xf numFmtId="0" fontId="9" fillId="3" borderId="3" xfId="0" applyFont="1" applyFill="1" applyBorder="1" applyAlignment="1">
      <alignment vertical="center"/>
    </xf>
    <xf numFmtId="0" fontId="9" fillId="3" borderId="4" xfId="0" applyFont="1" applyFill="1" applyBorder="1" applyAlignment="1">
      <alignment vertical="center"/>
    </xf>
    <xf numFmtId="0" fontId="42" fillId="0" borderId="0" xfId="0" applyFont="1" applyAlignment="1">
      <alignment horizontal="left" vertical="top" wrapText="1"/>
    </xf>
    <xf numFmtId="0" fontId="29" fillId="0" borderId="0" xfId="0" applyFont="1" applyAlignment="1">
      <alignment horizontal="left" vertical="top" wrapText="1"/>
    </xf>
    <xf numFmtId="0" fontId="4" fillId="0" borderId="0" xfId="0" applyFont="1" applyAlignment="1">
      <alignment horizontal="left" vertical="top" wrapText="1"/>
    </xf>
    <xf numFmtId="0" fontId="29" fillId="0" borderId="0" xfId="0" applyFont="1" applyFill="1" applyAlignment="1">
      <alignment horizontal="left" vertical="top"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8" fillId="0" borderId="0" xfId="0" applyFont="1" applyAlignment="1">
      <alignment vertical="center"/>
    </xf>
    <xf numFmtId="0" fontId="29" fillId="0" borderId="0" xfId="0" applyFont="1" applyAlignment="1">
      <alignment horizontal="left" vertical="top"/>
    </xf>
    <xf numFmtId="0" fontId="29" fillId="0" borderId="0" xfId="0" applyFont="1" applyAlignment="1">
      <alignment horizontal="center" vertical="center" wrapText="1"/>
    </xf>
  </cellXfs>
  <cellStyles count="9">
    <cellStyle name="Comma" xfId="2" builtinId="3"/>
    <cellStyle name="Normal" xfId="0" builtinId="0"/>
    <cellStyle name="Normal 11 2" xfId="7"/>
    <cellStyle name="Normal 12 2" xfId="5"/>
    <cellStyle name="Normal 2" xfId="3"/>
    <cellStyle name="Normal 3" xfId="4"/>
    <cellStyle name="Normal 5" xfId="8"/>
    <cellStyle name="Percent" xfId="1" builtinId="5"/>
    <cellStyle name="Percent 2" xfId="6"/>
  </cellStyles>
  <dxfs count="0"/>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7"/>
  <sheetViews>
    <sheetView tabSelected="1" workbookViewId="0"/>
  </sheetViews>
  <sheetFormatPr defaultRowHeight="15" x14ac:dyDescent="0.25"/>
  <cols>
    <col min="2" max="2" width="16.5703125" customWidth="1"/>
    <col min="3" max="3" width="23.42578125" customWidth="1"/>
    <col min="4" max="4" width="14.28515625" customWidth="1"/>
  </cols>
  <sheetData>
    <row r="2" spans="1:4" ht="19.5" customHeight="1" x14ac:dyDescent="0.25">
      <c r="A2" s="31" t="s">
        <v>289</v>
      </c>
    </row>
    <row r="3" spans="1:4" x14ac:dyDescent="0.25">
      <c r="A3" s="31" t="s">
        <v>305</v>
      </c>
    </row>
    <row r="4" spans="1:4" x14ac:dyDescent="0.25">
      <c r="A4" s="145"/>
    </row>
    <row r="5" spans="1:4" x14ac:dyDescent="0.25">
      <c r="A5" s="179" t="s">
        <v>257</v>
      </c>
      <c r="B5" s="185" t="s">
        <v>258</v>
      </c>
      <c r="C5" s="185" t="s">
        <v>304</v>
      </c>
      <c r="D5" s="186" t="s">
        <v>29</v>
      </c>
    </row>
    <row r="6" spans="1:4" x14ac:dyDescent="0.25">
      <c r="A6" s="155">
        <v>2017</v>
      </c>
      <c r="B6" s="122">
        <v>1617222</v>
      </c>
      <c r="C6" s="122">
        <v>4109918</v>
      </c>
      <c r="D6" s="204">
        <f>SUM(B6:C6)</f>
        <v>5727140</v>
      </c>
    </row>
    <row r="7" spans="1:4" x14ac:dyDescent="0.25">
      <c r="A7" s="155">
        <v>2018</v>
      </c>
      <c r="B7" s="122">
        <v>1898324</v>
      </c>
      <c r="C7" s="122">
        <v>4125909</v>
      </c>
      <c r="D7" s="204">
        <f>SUM(B7:C7)</f>
        <v>6024233</v>
      </c>
    </row>
  </sheetData>
  <pageMargins left="0.7" right="0.7" top="0.75" bottom="0.75" header="0.3" footer="0.3"/>
  <pageSetup paperSize="5" scale="82" orientation="portrait" r:id="rId1"/>
  <ignoredErrors>
    <ignoredError sqref="D6:D7"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heetViews>
  <sheetFormatPr defaultRowHeight="12.75" x14ac:dyDescent="0.2"/>
  <cols>
    <col min="1" max="1" width="43.140625" style="58" customWidth="1"/>
    <col min="2" max="3" width="11.42578125" style="98" customWidth="1"/>
    <col min="4" max="13" width="9.140625" style="98"/>
    <col min="14" max="16384" width="9.140625" style="58"/>
  </cols>
  <sheetData>
    <row r="1" spans="1:13" ht="15.75" x14ac:dyDescent="0.25">
      <c r="A1" s="156" t="s">
        <v>298</v>
      </c>
    </row>
    <row r="2" spans="1:13" ht="15.75" x14ac:dyDescent="0.25">
      <c r="A2" s="156" t="s">
        <v>299</v>
      </c>
    </row>
    <row r="4" spans="1:13" x14ac:dyDescent="0.2">
      <c r="A4" s="123" t="s">
        <v>300</v>
      </c>
      <c r="F4" s="58"/>
      <c r="G4" s="58"/>
      <c r="H4" s="58"/>
      <c r="I4" s="58"/>
      <c r="J4" s="58"/>
      <c r="K4" s="58"/>
      <c r="L4" s="58"/>
      <c r="M4" s="58"/>
    </row>
    <row r="5" spans="1:13" x14ac:dyDescent="0.2">
      <c r="A5" s="28"/>
      <c r="B5" s="29" t="s">
        <v>220</v>
      </c>
      <c r="C5" s="28" t="s">
        <v>79</v>
      </c>
      <c r="E5" s="99"/>
      <c r="F5" s="58"/>
      <c r="G5" s="58"/>
      <c r="H5" s="58"/>
      <c r="I5" s="58"/>
      <c r="J5" s="58"/>
      <c r="K5" s="58"/>
      <c r="L5" s="58"/>
      <c r="M5" s="58"/>
    </row>
    <row r="6" spans="1:13" x14ac:dyDescent="0.2">
      <c r="A6" s="100" t="s">
        <v>221</v>
      </c>
      <c r="B6" s="101">
        <v>1603.5821312123812</v>
      </c>
      <c r="C6" s="102">
        <v>0.57270790400442184</v>
      </c>
      <c r="E6" s="103"/>
      <c r="F6" s="58"/>
      <c r="G6" s="58"/>
      <c r="H6" s="58"/>
      <c r="I6" s="58"/>
      <c r="J6" s="58"/>
      <c r="K6" s="58"/>
      <c r="L6" s="58"/>
      <c r="M6" s="58"/>
    </row>
    <row r="7" spans="1:13" x14ac:dyDescent="0.2">
      <c r="A7" s="104" t="s">
        <v>222</v>
      </c>
      <c r="B7" s="105">
        <v>291.59896939992137</v>
      </c>
      <c r="C7" s="106">
        <v>0.10414248907140049</v>
      </c>
      <c r="F7" s="58"/>
      <c r="G7" s="58"/>
      <c r="H7" s="58"/>
      <c r="I7" s="58"/>
      <c r="J7" s="58"/>
      <c r="K7" s="58"/>
      <c r="L7" s="58"/>
      <c r="M7" s="58"/>
    </row>
    <row r="8" spans="1:13" x14ac:dyDescent="0.2">
      <c r="A8" s="1" t="s">
        <v>223</v>
      </c>
      <c r="B8" s="107">
        <v>1311.9831618124599</v>
      </c>
      <c r="C8" s="108">
        <v>0.4685654149330214</v>
      </c>
      <c r="F8" s="58"/>
      <c r="G8" s="58"/>
      <c r="H8" s="58"/>
      <c r="I8" s="58"/>
      <c r="J8" s="58"/>
      <c r="K8" s="58"/>
      <c r="L8" s="58"/>
      <c r="M8" s="58"/>
    </row>
    <row r="9" spans="1:13" x14ac:dyDescent="0.2">
      <c r="A9" s="1" t="s">
        <v>224</v>
      </c>
      <c r="B9" s="107">
        <v>1034.4814275616657</v>
      </c>
      <c r="C9" s="108">
        <v>0.36945765270059489</v>
      </c>
      <c r="E9" s="103"/>
      <c r="F9" s="58"/>
      <c r="G9" s="58"/>
      <c r="H9" s="58"/>
      <c r="I9" s="58"/>
      <c r="J9" s="58"/>
      <c r="K9" s="58"/>
      <c r="L9" s="58"/>
      <c r="M9" s="58"/>
    </row>
    <row r="10" spans="1:13" x14ac:dyDescent="0.2">
      <c r="A10" s="30" t="s">
        <v>225</v>
      </c>
      <c r="B10" s="107">
        <v>148.74456302220423</v>
      </c>
      <c r="C10" s="109">
        <v>5.3123058222215802E-2</v>
      </c>
      <c r="F10" s="58"/>
      <c r="G10" s="58"/>
      <c r="H10" s="58"/>
      <c r="I10" s="58"/>
      <c r="J10" s="58"/>
      <c r="K10" s="58"/>
      <c r="L10" s="58"/>
      <c r="M10" s="58"/>
    </row>
    <row r="11" spans="1:13" x14ac:dyDescent="0.2">
      <c r="A11" s="1" t="s">
        <v>226</v>
      </c>
      <c r="B11" s="107">
        <v>13.191878203776019</v>
      </c>
      <c r="C11" s="108">
        <v>4.71138507277715E-3</v>
      </c>
      <c r="F11" s="58"/>
      <c r="G11" s="58"/>
      <c r="H11" s="58"/>
      <c r="I11" s="58"/>
      <c r="J11" s="58"/>
      <c r="K11" s="58"/>
      <c r="L11" s="58"/>
      <c r="M11" s="58"/>
    </row>
    <row r="12" spans="1:13" ht="14.25" customHeight="1" x14ac:dyDescent="0.2">
      <c r="A12" s="3" t="s">
        <v>29</v>
      </c>
      <c r="B12" s="110">
        <v>2800</v>
      </c>
      <c r="C12" s="111">
        <v>1</v>
      </c>
      <c r="F12" s="58"/>
      <c r="G12" s="58"/>
      <c r="H12" s="58"/>
      <c r="I12" s="58"/>
      <c r="J12" s="58"/>
      <c r="K12" s="58"/>
      <c r="L12" s="58"/>
      <c r="M12" s="58"/>
    </row>
    <row r="13" spans="1:13" x14ac:dyDescent="0.2">
      <c r="A13" s="16" t="s">
        <v>75</v>
      </c>
      <c r="B13" s="113"/>
      <c r="C13" s="114"/>
      <c r="F13" s="58"/>
      <c r="G13" s="58"/>
      <c r="H13" s="58"/>
      <c r="I13" s="58"/>
      <c r="J13" s="58"/>
      <c r="K13" s="58"/>
      <c r="L13" s="58"/>
      <c r="M13" s="58"/>
    </row>
    <row r="14" spans="1:13" x14ac:dyDescent="0.2">
      <c r="A14" s="18" t="s">
        <v>227</v>
      </c>
      <c r="B14" s="113"/>
      <c r="C14" s="114"/>
      <c r="F14" s="58"/>
      <c r="G14" s="58"/>
      <c r="H14" s="58"/>
      <c r="I14" s="58"/>
      <c r="J14" s="58"/>
      <c r="K14" s="58"/>
      <c r="L14" s="58"/>
      <c r="M14" s="58"/>
    </row>
    <row r="15" spans="1:13" x14ac:dyDescent="0.2">
      <c r="A15" s="18" t="s">
        <v>228</v>
      </c>
      <c r="B15" s="113"/>
      <c r="C15" s="114"/>
      <c r="F15" s="58"/>
      <c r="G15" s="58"/>
      <c r="H15" s="58"/>
      <c r="I15" s="58"/>
      <c r="J15" s="58"/>
      <c r="K15" s="58"/>
      <c r="L15" s="58"/>
      <c r="M15" s="58"/>
    </row>
    <row r="16" spans="1:13" x14ac:dyDescent="0.2">
      <c r="A16" s="18" t="s">
        <v>229</v>
      </c>
      <c r="B16" s="113"/>
      <c r="C16" s="114"/>
      <c r="F16" s="58"/>
      <c r="G16" s="58"/>
      <c r="H16" s="58"/>
      <c r="I16" s="58"/>
      <c r="J16" s="58"/>
      <c r="K16" s="58"/>
      <c r="L16" s="58"/>
      <c r="M16" s="58"/>
    </row>
    <row r="17" spans="1:13" x14ac:dyDescent="0.2">
      <c r="A17" s="18" t="s">
        <v>230</v>
      </c>
      <c r="B17" s="113"/>
      <c r="C17" s="114"/>
      <c r="F17" s="58"/>
      <c r="G17" s="58"/>
      <c r="H17" s="58"/>
      <c r="I17" s="58"/>
      <c r="J17" s="58"/>
      <c r="K17" s="58"/>
      <c r="L17" s="58"/>
      <c r="M17" s="58"/>
    </row>
    <row r="18" spans="1:13" x14ac:dyDescent="0.2">
      <c r="A18" s="17" t="s">
        <v>231</v>
      </c>
      <c r="B18" s="113"/>
      <c r="C18" s="114"/>
      <c r="D18" s="58"/>
      <c r="E18" s="58"/>
      <c r="F18" s="58"/>
      <c r="G18" s="58"/>
      <c r="H18" s="58"/>
      <c r="I18" s="58"/>
      <c r="J18" s="58"/>
      <c r="K18" s="58"/>
      <c r="L18" s="58"/>
      <c r="M18" s="58"/>
    </row>
    <row r="19" spans="1:13" x14ac:dyDescent="0.2">
      <c r="A19" s="17"/>
      <c r="B19" s="113"/>
      <c r="C19" s="114"/>
      <c r="D19" s="58"/>
      <c r="E19" s="58"/>
      <c r="F19" s="58"/>
      <c r="G19" s="58"/>
      <c r="H19" s="58"/>
      <c r="I19" s="58"/>
      <c r="J19" s="58"/>
      <c r="K19" s="58"/>
      <c r="L19" s="58"/>
      <c r="M19" s="58"/>
    </row>
    <row r="20" spans="1:13" x14ac:dyDescent="0.2">
      <c r="A20" s="123" t="s">
        <v>301</v>
      </c>
      <c r="F20" s="58"/>
      <c r="G20" s="58"/>
      <c r="H20" s="58"/>
      <c r="I20" s="58"/>
      <c r="J20" s="58"/>
      <c r="K20" s="58"/>
      <c r="L20" s="58"/>
      <c r="M20" s="58"/>
    </row>
    <row r="21" spans="1:13" x14ac:dyDescent="0.2">
      <c r="A21" s="28"/>
      <c r="B21" s="29" t="s">
        <v>220</v>
      </c>
      <c r="C21" s="28" t="s">
        <v>79</v>
      </c>
      <c r="E21" s="99"/>
      <c r="F21" s="58"/>
      <c r="G21" s="58"/>
      <c r="H21" s="58"/>
      <c r="I21" s="58"/>
      <c r="J21" s="58"/>
      <c r="K21" s="58"/>
      <c r="L21" s="58"/>
      <c r="M21" s="58"/>
    </row>
    <row r="22" spans="1:13" x14ac:dyDescent="0.2">
      <c r="A22" s="100" t="s">
        <v>221</v>
      </c>
      <c r="B22" s="101">
        <f>B28*C22</f>
        <v>820.71500000000003</v>
      </c>
      <c r="C22" s="115">
        <v>0.65500000000000003</v>
      </c>
      <c r="E22" s="103"/>
      <c r="F22" s="58"/>
      <c r="G22" s="58"/>
      <c r="H22" s="58"/>
      <c r="I22" s="58"/>
      <c r="J22" s="58"/>
      <c r="K22" s="58"/>
      <c r="L22" s="58"/>
      <c r="M22" s="58"/>
    </row>
    <row r="23" spans="1:13" x14ac:dyDescent="0.2">
      <c r="A23" s="104" t="s">
        <v>222</v>
      </c>
      <c r="B23" s="105">
        <f>B28*C23</f>
        <v>161.637</v>
      </c>
      <c r="C23" s="116">
        <v>0.129</v>
      </c>
      <c r="F23" s="58"/>
      <c r="G23" s="58"/>
      <c r="H23" s="58"/>
      <c r="I23" s="58"/>
      <c r="J23" s="58"/>
      <c r="K23" s="58"/>
      <c r="L23" s="58"/>
      <c r="M23" s="58"/>
    </row>
    <row r="24" spans="1:13" x14ac:dyDescent="0.2">
      <c r="A24" s="1" t="s">
        <v>223</v>
      </c>
      <c r="B24" s="107">
        <f>B28*C24</f>
        <v>659.07799999999997</v>
      </c>
      <c r="C24" s="117">
        <v>0.52600000000000002</v>
      </c>
      <c r="F24" s="58"/>
      <c r="G24" s="58"/>
      <c r="H24" s="58"/>
      <c r="I24" s="58"/>
      <c r="J24" s="58"/>
      <c r="K24" s="58"/>
      <c r="L24" s="58"/>
      <c r="M24" s="58"/>
    </row>
    <row r="25" spans="1:13" x14ac:dyDescent="0.2">
      <c r="A25" s="1" t="s">
        <v>224</v>
      </c>
      <c r="B25" s="107">
        <f>B28*C25</f>
        <v>373.39400000000001</v>
      </c>
      <c r="C25" s="117">
        <v>0.29799999999999999</v>
      </c>
      <c r="E25" s="103"/>
      <c r="F25" s="58"/>
      <c r="G25" s="58"/>
      <c r="H25" s="58"/>
      <c r="I25" s="58"/>
      <c r="J25" s="58"/>
      <c r="K25" s="58"/>
      <c r="L25" s="58"/>
      <c r="M25" s="58"/>
    </row>
    <row r="26" spans="1:13" x14ac:dyDescent="0.2">
      <c r="A26" s="30" t="s">
        <v>225</v>
      </c>
      <c r="B26" s="107">
        <f>B28*C26</f>
        <v>50.120000000000005</v>
      </c>
      <c r="C26" s="118">
        <v>0.04</v>
      </c>
      <c r="F26" s="58"/>
      <c r="G26" s="58"/>
      <c r="H26" s="58"/>
      <c r="I26" s="58"/>
      <c r="J26" s="58"/>
      <c r="K26" s="58"/>
      <c r="L26" s="58"/>
      <c r="M26" s="58"/>
    </row>
    <row r="27" spans="1:13" x14ac:dyDescent="0.2">
      <c r="A27" s="1" t="s">
        <v>226</v>
      </c>
      <c r="B27" s="107">
        <f>B28*C27</f>
        <v>8.7710000000000008</v>
      </c>
      <c r="C27" s="117">
        <v>7.0000000000000001E-3</v>
      </c>
      <c r="F27" s="58"/>
      <c r="G27" s="58"/>
      <c r="H27" s="58"/>
      <c r="I27" s="58"/>
      <c r="J27" s="58"/>
      <c r="K27" s="58"/>
      <c r="L27" s="58"/>
      <c r="M27" s="58"/>
    </row>
    <row r="28" spans="1:13" x14ac:dyDescent="0.2">
      <c r="A28" s="3" t="s">
        <v>29</v>
      </c>
      <c r="B28" s="110">
        <v>1253</v>
      </c>
      <c r="C28" s="111">
        <v>1</v>
      </c>
      <c r="F28" s="58"/>
      <c r="G28" s="58"/>
      <c r="H28" s="58"/>
      <c r="I28" s="58"/>
      <c r="J28" s="58"/>
      <c r="K28" s="58"/>
      <c r="L28" s="58"/>
      <c r="M28" s="58"/>
    </row>
    <row r="29" spans="1:13" x14ac:dyDescent="0.2">
      <c r="A29" s="16" t="s">
        <v>75</v>
      </c>
      <c r="B29" s="113"/>
      <c r="C29" s="114"/>
      <c r="F29" s="58"/>
      <c r="G29" s="58"/>
      <c r="H29" s="58"/>
      <c r="I29" s="58"/>
      <c r="J29" s="58"/>
      <c r="K29" s="58"/>
      <c r="L29" s="58"/>
      <c r="M29" s="58"/>
    </row>
    <row r="30" spans="1:13" x14ac:dyDescent="0.2">
      <c r="A30" s="18" t="s">
        <v>232</v>
      </c>
      <c r="B30" s="113"/>
      <c r="C30" s="114"/>
      <c r="F30" s="58"/>
      <c r="G30" s="58"/>
      <c r="H30" s="58"/>
      <c r="I30" s="58"/>
      <c r="J30" s="58"/>
      <c r="K30" s="58"/>
      <c r="L30" s="58"/>
      <c r="M30" s="58"/>
    </row>
    <row r="31" spans="1:13" x14ac:dyDescent="0.2">
      <c r="A31" s="18" t="s">
        <v>233</v>
      </c>
      <c r="B31" s="113"/>
      <c r="C31" s="114"/>
      <c r="F31" s="58"/>
      <c r="G31" s="58"/>
      <c r="H31" s="58"/>
      <c r="I31" s="58"/>
      <c r="J31" s="58"/>
      <c r="K31" s="58"/>
      <c r="L31" s="58"/>
      <c r="M31" s="58"/>
    </row>
    <row r="32" spans="1:13" x14ac:dyDescent="0.2">
      <c r="A32" s="119" t="s">
        <v>229</v>
      </c>
      <c r="B32" s="113"/>
      <c r="C32" s="114"/>
      <c r="F32" s="58"/>
      <c r="G32" s="58"/>
      <c r="H32" s="58"/>
      <c r="I32" s="58"/>
      <c r="J32" s="58"/>
      <c r="K32" s="58"/>
      <c r="L32" s="58"/>
      <c r="M32" s="58"/>
    </row>
    <row r="33" spans="1:13" x14ac:dyDescent="0.2">
      <c r="A33" s="18" t="s">
        <v>234</v>
      </c>
      <c r="B33" s="113"/>
      <c r="C33" s="114"/>
      <c r="F33" s="58"/>
      <c r="G33" s="58"/>
      <c r="H33" s="58"/>
      <c r="I33" s="58"/>
      <c r="J33" s="58"/>
      <c r="K33" s="58"/>
      <c r="L33" s="58"/>
      <c r="M33" s="58"/>
    </row>
    <row r="34" spans="1:13" ht="22.5" customHeight="1" x14ac:dyDescent="0.2">
      <c r="A34" s="291" t="s">
        <v>235</v>
      </c>
      <c r="B34" s="291"/>
      <c r="C34" s="291"/>
      <c r="D34" s="291"/>
      <c r="E34" s="291"/>
      <c r="F34" s="291"/>
      <c r="G34" s="291"/>
      <c r="H34" s="291"/>
      <c r="I34" s="291"/>
      <c r="J34" s="291"/>
      <c r="K34" s="291"/>
      <c r="L34" s="291"/>
      <c r="M34" s="291"/>
    </row>
    <row r="35" spans="1:13" hidden="1" x14ac:dyDescent="0.2">
      <c r="A35" s="112"/>
      <c r="B35" s="113"/>
      <c r="C35" s="114"/>
      <c r="D35" s="58"/>
      <c r="E35" s="58"/>
      <c r="F35" s="58"/>
      <c r="G35" s="58"/>
      <c r="H35" s="58"/>
      <c r="I35" s="58"/>
      <c r="J35" s="58"/>
      <c r="K35" s="58"/>
      <c r="L35" s="58"/>
      <c r="M35" s="58"/>
    </row>
  </sheetData>
  <mergeCells count="1">
    <mergeCell ref="A34:M34"/>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heetViews>
  <sheetFormatPr defaultRowHeight="15" x14ac:dyDescent="0.25"/>
  <cols>
    <col min="1" max="1" width="15.85546875" style="218" customWidth="1"/>
    <col min="2" max="2" width="36.85546875" style="218" customWidth="1"/>
    <col min="3" max="3" width="35" style="218" customWidth="1"/>
    <col min="4" max="4" width="12.7109375" style="218" customWidth="1"/>
    <col min="5" max="16384" width="9.140625" style="218"/>
  </cols>
  <sheetData>
    <row r="1" spans="1:4" ht="21.75" customHeight="1" x14ac:dyDescent="0.25">
      <c r="A1" s="217" t="s">
        <v>262</v>
      </c>
    </row>
    <row r="2" spans="1:4" ht="16.5" customHeight="1" x14ac:dyDescent="0.25">
      <c r="A2" s="292" t="s">
        <v>240</v>
      </c>
      <c r="B2" s="292"/>
      <c r="C2" s="292"/>
      <c r="D2" s="219">
        <v>0.42199999999999999</v>
      </c>
    </row>
    <row r="3" spans="1:4" ht="17.25" customHeight="1" x14ac:dyDescent="0.25">
      <c r="A3" s="220"/>
      <c r="B3" s="220"/>
      <c r="C3" s="220"/>
      <c r="D3" s="220"/>
    </row>
    <row r="4" spans="1:4" ht="17.25" customHeight="1" x14ac:dyDescent="0.25">
      <c r="A4" s="221" t="s">
        <v>296</v>
      </c>
      <c r="B4" s="221" t="s">
        <v>241</v>
      </c>
      <c r="C4" s="221" t="s">
        <v>242</v>
      </c>
      <c r="D4" s="222" t="s">
        <v>260</v>
      </c>
    </row>
    <row r="5" spans="1:4" x14ac:dyDescent="0.25">
      <c r="A5" s="223" t="s">
        <v>191</v>
      </c>
      <c r="B5" s="224">
        <v>35228</v>
      </c>
      <c r="C5" s="224">
        <v>83382</v>
      </c>
      <c r="D5" s="225">
        <f t="shared" ref="D5" si="0">B5/C5</f>
        <v>0.4224892662684992</v>
      </c>
    </row>
  </sheetData>
  <mergeCells count="1">
    <mergeCell ref="A2:C2"/>
  </mergeCells>
  <pageMargins left="0.7" right="0.7" top="0.75" bottom="0.75" header="0.3" footer="0.3"/>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5" x14ac:dyDescent="0.25"/>
  <cols>
    <col min="1" max="1" width="10" customWidth="1"/>
    <col min="2" max="2" width="16.7109375" customWidth="1"/>
    <col min="3" max="3" width="17.5703125" customWidth="1"/>
    <col min="4" max="4" width="17.140625" customWidth="1"/>
    <col min="5" max="5" width="17.5703125" customWidth="1"/>
    <col min="6" max="6" width="36.7109375" customWidth="1"/>
    <col min="7" max="7" width="20.5703125" customWidth="1"/>
  </cols>
  <sheetData>
    <row r="1" spans="1:7" s="145" customFormat="1" ht="15.75" x14ac:dyDescent="0.25">
      <c r="A1" s="140"/>
    </row>
    <row r="2" spans="1:7" s="145" customFormat="1" ht="15.75" x14ac:dyDescent="0.25">
      <c r="A2" s="142" t="s">
        <v>263</v>
      </c>
    </row>
    <row r="3" spans="1:7" s="145" customFormat="1" ht="15.75" x14ac:dyDescent="0.25">
      <c r="A3" s="142" t="s">
        <v>264</v>
      </c>
      <c r="G3" s="206">
        <v>0.6</v>
      </c>
    </row>
    <row r="4" spans="1:7" ht="15.75" x14ac:dyDescent="0.25">
      <c r="A4" s="151"/>
      <c r="B4" s="181"/>
    </row>
    <row r="5" spans="1:7" x14ac:dyDescent="0.25">
      <c r="A5" s="194" t="s">
        <v>257</v>
      </c>
      <c r="B5" s="185" t="s">
        <v>290</v>
      </c>
      <c r="C5" s="185" t="s">
        <v>291</v>
      </c>
      <c r="D5" s="186" t="s">
        <v>260</v>
      </c>
    </row>
    <row r="6" spans="1:7" x14ac:dyDescent="0.25">
      <c r="A6" s="120" t="s">
        <v>191</v>
      </c>
      <c r="B6" s="193">
        <v>11800</v>
      </c>
      <c r="C6" s="193">
        <v>19668</v>
      </c>
      <c r="D6" s="203">
        <v>0.6</v>
      </c>
    </row>
  </sheetData>
  <pageMargins left="0.7" right="0.7"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heetViews>
  <sheetFormatPr defaultRowHeight="15" x14ac:dyDescent="0.25"/>
  <cols>
    <col min="1" max="1" width="58.28515625" customWidth="1"/>
    <col min="2" max="2" width="11.140625" customWidth="1"/>
    <col min="3" max="3" width="14.140625" customWidth="1"/>
    <col min="4" max="4" width="14.42578125" customWidth="1"/>
    <col min="5" max="5" width="11.42578125" customWidth="1"/>
    <col min="6" max="6" width="13.5703125" customWidth="1"/>
  </cols>
  <sheetData>
    <row r="1" spans="1:14" s="145" customFormat="1" ht="15.75" x14ac:dyDescent="0.25">
      <c r="A1" s="140" t="s">
        <v>191</v>
      </c>
    </row>
    <row r="2" spans="1:14" s="145" customFormat="1" ht="15.75" x14ac:dyDescent="0.25">
      <c r="A2" s="142" t="s">
        <v>267</v>
      </c>
    </row>
    <row r="3" spans="1:14" ht="15.75" x14ac:dyDescent="0.25">
      <c r="A3" s="142" t="s">
        <v>269</v>
      </c>
      <c r="D3" s="190">
        <v>0.90600000000000003</v>
      </c>
    </row>
    <row r="5" spans="1:14" s="145" customFormat="1" ht="22.5" customHeight="1" x14ac:dyDescent="0.25">
      <c r="A5" s="158" t="s">
        <v>268</v>
      </c>
      <c r="B5" s="158"/>
      <c r="C5" s="158"/>
      <c r="D5" s="158"/>
      <c r="E5" s="158"/>
      <c r="F5" s="158"/>
      <c r="H5" s="154"/>
      <c r="I5" s="154"/>
      <c r="J5" s="154"/>
      <c r="K5" s="67"/>
      <c r="L5" s="67"/>
      <c r="M5" s="67"/>
      <c r="N5" s="67"/>
    </row>
    <row r="6" spans="1:14" s="145" customFormat="1" ht="18" customHeight="1" x14ac:dyDescent="0.25">
      <c r="H6" s="67"/>
      <c r="I6" s="67"/>
      <c r="J6" s="67"/>
      <c r="K6" s="67"/>
      <c r="L6" s="67"/>
      <c r="M6" s="67"/>
      <c r="N6" s="67"/>
    </row>
    <row r="7" spans="1:14" ht="21" customHeight="1" thickBot="1" x14ac:dyDescent="0.3">
      <c r="A7" s="153" t="s">
        <v>284</v>
      </c>
      <c r="H7" s="67"/>
      <c r="I7" s="67"/>
      <c r="J7" s="67"/>
      <c r="K7" s="67"/>
      <c r="L7" s="67"/>
      <c r="M7" s="67"/>
      <c r="N7" s="67"/>
    </row>
    <row r="8" spans="1:14" x14ac:dyDescent="0.25">
      <c r="A8" s="293"/>
      <c r="B8" s="124">
        <v>1</v>
      </c>
      <c r="C8" s="124">
        <v>2</v>
      </c>
      <c r="D8" s="124">
        <v>3</v>
      </c>
      <c r="E8" s="124">
        <v>4</v>
      </c>
      <c r="F8" s="124"/>
      <c r="H8" s="182"/>
      <c r="I8" s="182"/>
      <c r="J8" s="182"/>
      <c r="K8" s="182"/>
      <c r="L8" s="183"/>
      <c r="M8" s="67"/>
      <c r="N8" s="67"/>
    </row>
    <row r="9" spans="1:14" ht="25.5" x14ac:dyDescent="0.25">
      <c r="A9" s="294"/>
      <c r="B9" s="128" t="s">
        <v>249</v>
      </c>
      <c r="C9" s="128" t="s">
        <v>250</v>
      </c>
      <c r="D9" s="128" t="s">
        <v>251</v>
      </c>
      <c r="E9" s="128" t="s">
        <v>252</v>
      </c>
      <c r="F9" s="128" t="s">
        <v>218</v>
      </c>
      <c r="H9" s="67"/>
      <c r="I9" s="67"/>
      <c r="J9" s="67"/>
      <c r="K9" s="67"/>
      <c r="L9" s="67"/>
      <c r="M9" s="67"/>
      <c r="N9" s="67"/>
    </row>
    <row r="10" spans="1:14" ht="15.75" thickBot="1" x14ac:dyDescent="0.3">
      <c r="A10" s="129" t="s">
        <v>286</v>
      </c>
      <c r="B10" s="127">
        <v>11705</v>
      </c>
      <c r="C10" s="127">
        <v>68721</v>
      </c>
      <c r="D10" s="127">
        <v>318619</v>
      </c>
      <c r="E10" s="127">
        <v>460084</v>
      </c>
      <c r="F10" s="127">
        <v>859128</v>
      </c>
      <c r="H10" s="67"/>
      <c r="I10" s="139"/>
      <c r="J10" s="139"/>
      <c r="K10" s="139"/>
      <c r="L10" s="139"/>
      <c r="M10" s="154"/>
      <c r="N10" s="67"/>
    </row>
    <row r="11" spans="1:14" ht="15.75" thickBot="1" x14ac:dyDescent="0.3">
      <c r="A11" s="129" t="s">
        <v>292</v>
      </c>
      <c r="B11" s="125">
        <v>1.3599999999999999E-2</v>
      </c>
      <c r="C11" s="125">
        <v>0.08</v>
      </c>
      <c r="D11" s="125">
        <v>0.37090000000000001</v>
      </c>
      <c r="E11" s="125">
        <v>0.53549999999999998</v>
      </c>
      <c r="F11" s="130">
        <v>1</v>
      </c>
      <c r="H11" s="67"/>
      <c r="I11" s="139"/>
      <c r="J11" s="139"/>
      <c r="K11" s="139"/>
      <c r="L11" s="139"/>
      <c r="M11" s="154"/>
      <c r="N11" s="67"/>
    </row>
    <row r="12" spans="1:14" x14ac:dyDescent="0.25">
      <c r="A12" s="195" t="s">
        <v>293</v>
      </c>
    </row>
  </sheetData>
  <mergeCells count="1">
    <mergeCell ref="A8:A9"/>
  </mergeCells>
  <pageMargins left="0.7" right="0.7"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heetViews>
  <sheetFormatPr defaultRowHeight="15" x14ac:dyDescent="0.25"/>
  <cols>
    <col min="1" max="1" width="66.5703125" customWidth="1"/>
    <col min="2" max="2" width="18.42578125" customWidth="1"/>
    <col min="3" max="3" width="8.85546875" customWidth="1"/>
  </cols>
  <sheetData>
    <row r="1" spans="1:3" s="145" customFormat="1" ht="15.75" x14ac:dyDescent="0.25">
      <c r="A1" s="140" t="s">
        <v>191</v>
      </c>
    </row>
    <row r="2" spans="1:3" s="145" customFormat="1" ht="18.75" customHeight="1" x14ac:dyDescent="0.25">
      <c r="A2" s="157" t="s">
        <v>265</v>
      </c>
    </row>
    <row r="3" spans="1:3" s="145" customFormat="1" ht="31.5" x14ac:dyDescent="0.25">
      <c r="A3" s="157" t="s">
        <v>266</v>
      </c>
      <c r="B3" s="190">
        <v>0.30099999999999999</v>
      </c>
    </row>
    <row r="6" spans="1:3" ht="27.75" customHeight="1" x14ac:dyDescent="0.25">
      <c r="A6" s="152" t="s">
        <v>261</v>
      </c>
    </row>
    <row r="7" spans="1:3" ht="23.25" customHeight="1" x14ac:dyDescent="0.25">
      <c r="A7" s="131" t="s">
        <v>285</v>
      </c>
      <c r="B7" s="132" t="s">
        <v>244</v>
      </c>
      <c r="C7" s="133" t="s">
        <v>245</v>
      </c>
    </row>
    <row r="8" spans="1:3" x14ac:dyDescent="0.25">
      <c r="A8" s="134" t="s">
        <v>246</v>
      </c>
      <c r="B8" s="135">
        <v>259027</v>
      </c>
      <c r="C8" s="136">
        <v>0.30099999999999999</v>
      </c>
    </row>
    <row r="9" spans="1:3" x14ac:dyDescent="0.25">
      <c r="A9" s="134" t="s">
        <v>247</v>
      </c>
      <c r="B9" s="135">
        <v>600101</v>
      </c>
      <c r="C9" s="136">
        <v>0.69899999999999995</v>
      </c>
    </row>
    <row r="10" spans="1:3" x14ac:dyDescent="0.25">
      <c r="A10" s="134" t="s">
        <v>248</v>
      </c>
      <c r="B10" s="137">
        <v>859128</v>
      </c>
      <c r="C10" s="138">
        <v>1</v>
      </c>
    </row>
    <row r="11" spans="1:3" x14ac:dyDescent="0.25">
      <c r="A11" s="126" t="s">
        <v>243</v>
      </c>
    </row>
    <row r="12" spans="1:3" x14ac:dyDescent="0.25">
      <c r="A12" s="126"/>
    </row>
  </sheetData>
  <pageMargins left="0.7" right="0.7" top="0.75" bottom="0.7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sqref="A1:G1"/>
    </sheetView>
  </sheetViews>
  <sheetFormatPr defaultRowHeight="15" x14ac:dyDescent="0.25"/>
  <cols>
    <col min="1" max="1" width="45.42578125" customWidth="1"/>
    <col min="2" max="2" width="11.42578125" bestFit="1" customWidth="1"/>
    <col min="6" max="6" width="42.85546875" customWidth="1"/>
    <col min="7" max="7" width="13.7109375" customWidth="1"/>
  </cols>
  <sheetData>
    <row r="1" spans="1:7" ht="15.75" x14ac:dyDescent="0.25">
      <c r="A1" s="297" t="s">
        <v>277</v>
      </c>
      <c r="B1" s="297"/>
      <c r="C1" s="297"/>
      <c r="D1" s="297"/>
      <c r="E1" s="297"/>
      <c r="F1" s="297"/>
      <c r="G1" s="297"/>
    </row>
    <row r="2" spans="1:7" s="145" customFormat="1" ht="15.75" x14ac:dyDescent="0.25">
      <c r="A2" s="238" t="s">
        <v>276</v>
      </c>
      <c r="B2" s="238"/>
      <c r="C2" s="238"/>
      <c r="D2" s="238"/>
      <c r="E2" s="238"/>
      <c r="F2" s="238"/>
      <c r="G2" s="238"/>
    </row>
    <row r="3" spans="1:7" s="145" customFormat="1" ht="15.75" x14ac:dyDescent="0.25">
      <c r="A3" s="143"/>
      <c r="B3" s="143"/>
      <c r="C3" s="143"/>
      <c r="D3" s="143"/>
      <c r="E3" s="143"/>
      <c r="F3" s="143"/>
      <c r="G3" s="143"/>
    </row>
    <row r="4" spans="1:7" s="79" customFormat="1" ht="12.75" customHeight="1" x14ac:dyDescent="0.25">
      <c r="A4" s="78"/>
      <c r="B4" s="78"/>
    </row>
    <row r="5" spans="1:7" ht="15.75" x14ac:dyDescent="0.25">
      <c r="A5" s="296" t="s">
        <v>184</v>
      </c>
      <c r="B5" s="296"/>
      <c r="F5" s="296" t="s">
        <v>191</v>
      </c>
      <c r="G5" s="296"/>
    </row>
    <row r="6" spans="1:7" s="79" customFormat="1" ht="15.75" thickBot="1" x14ac:dyDescent="0.3">
      <c r="A6" s="31"/>
      <c r="B6" s="61"/>
      <c r="F6" s="31"/>
    </row>
    <row r="7" spans="1:7" s="144" customFormat="1" ht="16.5" thickBot="1" x14ac:dyDescent="0.3">
      <c r="A7" s="160" t="s">
        <v>155</v>
      </c>
      <c r="B7" s="161"/>
      <c r="F7" s="160" t="s">
        <v>155</v>
      </c>
      <c r="G7" s="162"/>
    </row>
    <row r="8" spans="1:7" s="144" customFormat="1" ht="16.5" thickBot="1" x14ac:dyDescent="0.3">
      <c r="A8" s="163" t="s">
        <v>156</v>
      </c>
      <c r="B8" s="164">
        <v>4987389</v>
      </c>
      <c r="F8" s="163" t="s">
        <v>156</v>
      </c>
      <c r="G8" s="165">
        <v>3044902</v>
      </c>
    </row>
    <row r="9" spans="1:7" s="144" customFormat="1" ht="16.5" thickBot="1" x14ac:dyDescent="0.3">
      <c r="A9" s="166" t="s">
        <v>157</v>
      </c>
      <c r="B9" s="167">
        <v>5030295</v>
      </c>
      <c r="F9" s="166" t="s">
        <v>157</v>
      </c>
      <c r="G9" s="168">
        <v>3068769</v>
      </c>
    </row>
    <row r="10" spans="1:7" s="144" customFormat="1" ht="16.5" thickBot="1" x14ac:dyDescent="0.3">
      <c r="A10" s="169" t="s">
        <v>183</v>
      </c>
      <c r="B10" s="170">
        <v>0.99150000000000005</v>
      </c>
      <c r="F10" s="169" t="s">
        <v>183</v>
      </c>
      <c r="G10" s="171">
        <v>0.9922226143447096</v>
      </c>
    </row>
    <row r="11" spans="1:7" s="144" customFormat="1" x14ac:dyDescent="0.25">
      <c r="A11" s="58"/>
      <c r="B11" s="58"/>
    </row>
    <row r="12" spans="1:7" x14ac:dyDescent="0.25">
      <c r="A12" s="61"/>
      <c r="B12" s="61"/>
    </row>
    <row r="13" spans="1:7" x14ac:dyDescent="0.25">
      <c r="A13" s="62" t="s">
        <v>158</v>
      </c>
      <c r="B13" s="61"/>
      <c r="F13" s="19" t="s">
        <v>158</v>
      </c>
    </row>
    <row r="14" spans="1:7" x14ac:dyDescent="0.25">
      <c r="A14" s="295" t="s">
        <v>159</v>
      </c>
      <c r="B14" s="295"/>
      <c r="F14" s="19" t="s">
        <v>192</v>
      </c>
    </row>
    <row r="15" spans="1:7" x14ac:dyDescent="0.25">
      <c r="A15" s="62" t="s">
        <v>160</v>
      </c>
      <c r="B15" s="61"/>
      <c r="F15" s="19" t="s">
        <v>193</v>
      </c>
    </row>
    <row r="16" spans="1:7" x14ac:dyDescent="0.25">
      <c r="A16" s="63"/>
      <c r="F16" s="19" t="s">
        <v>160</v>
      </c>
    </row>
    <row r="17" spans="1:1" x14ac:dyDescent="0.25">
      <c r="A17" s="63"/>
    </row>
    <row r="18" spans="1:1" x14ac:dyDescent="0.25">
      <c r="A18" s="64"/>
    </row>
    <row r="20" spans="1:1" x14ac:dyDescent="0.25">
      <c r="A20" s="64"/>
    </row>
    <row r="21" spans="1:1" x14ac:dyDescent="0.25">
      <c r="A21" s="64"/>
    </row>
  </sheetData>
  <mergeCells count="5">
    <mergeCell ref="A14:B14"/>
    <mergeCell ref="A5:B5"/>
    <mergeCell ref="F5:G5"/>
    <mergeCell ref="A1:G1"/>
    <mergeCell ref="A2:G2"/>
  </mergeCells>
  <pageMargins left="0.7" right="0.7" top="0.75" bottom="0.75" header="0.3" footer="0.3"/>
  <pageSetup paperSize="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8"/>
  <sheetViews>
    <sheetView workbookViewId="0"/>
  </sheetViews>
  <sheetFormatPr defaultRowHeight="15" x14ac:dyDescent="0.25"/>
  <cols>
    <col min="1" max="1" width="13" customWidth="1"/>
    <col min="2" max="2" width="12.42578125" customWidth="1"/>
  </cols>
  <sheetData>
    <row r="3" spans="1:5" ht="15.75" x14ac:dyDescent="0.25">
      <c r="A3" s="156" t="s">
        <v>278</v>
      </c>
    </row>
    <row r="4" spans="1:5" ht="15.75" x14ac:dyDescent="0.25">
      <c r="A4" s="156" t="s">
        <v>259</v>
      </c>
    </row>
    <row r="6" spans="1:5" x14ac:dyDescent="0.25">
      <c r="A6" s="196" t="s">
        <v>257</v>
      </c>
      <c r="B6" s="185" t="s">
        <v>260</v>
      </c>
      <c r="E6" s="141"/>
    </row>
    <row r="7" spans="1:5" x14ac:dyDescent="0.25">
      <c r="A7" s="120" t="s">
        <v>184</v>
      </c>
      <c r="B7" s="121">
        <v>0.97</v>
      </c>
    </row>
    <row r="8" spans="1:5" x14ac:dyDescent="0.25">
      <c r="A8" s="120" t="s">
        <v>191</v>
      </c>
      <c r="B8" s="121">
        <v>0.94</v>
      </c>
    </row>
  </sheetData>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sqref="A1:B1"/>
    </sheetView>
  </sheetViews>
  <sheetFormatPr defaultRowHeight="15" x14ac:dyDescent="0.25"/>
  <cols>
    <col min="1" max="1" width="78.85546875" style="66" customWidth="1"/>
    <col min="2" max="2" width="37.42578125" style="66" customWidth="1"/>
    <col min="3" max="3" width="9.140625" style="66"/>
    <col min="5" max="5" width="9.140625" style="66"/>
    <col min="6" max="6" width="91.42578125" style="66" customWidth="1"/>
    <col min="7" max="7" width="25.85546875" style="66" customWidth="1"/>
    <col min="8" max="16384" width="9.140625" style="66"/>
  </cols>
  <sheetData>
    <row r="1" spans="1:13" s="148" customFormat="1" ht="15.75" x14ac:dyDescent="0.25">
      <c r="A1" s="238" t="s">
        <v>184</v>
      </c>
      <c r="B1" s="238"/>
      <c r="F1" s="238" t="s">
        <v>191</v>
      </c>
      <c r="G1" s="238"/>
    </row>
    <row r="2" spans="1:13" s="148" customFormat="1" x14ac:dyDescent="0.25">
      <c r="A2" s="177" t="s">
        <v>287</v>
      </c>
      <c r="B2" s="185" t="s">
        <v>260</v>
      </c>
      <c r="F2" s="177" t="s">
        <v>287</v>
      </c>
      <c r="G2" s="185" t="s">
        <v>260</v>
      </c>
    </row>
    <row r="3" spans="1:13" s="148" customFormat="1" ht="45" x14ac:dyDescent="0.25">
      <c r="A3" s="178" t="s">
        <v>282</v>
      </c>
      <c r="B3" s="211">
        <v>1.6E-2</v>
      </c>
      <c r="F3" s="178" t="s">
        <v>282</v>
      </c>
      <c r="G3" s="211">
        <v>1.7000000000000001E-2</v>
      </c>
    </row>
    <row r="4" spans="1:13" s="148" customFormat="1" x14ac:dyDescent="0.25">
      <c r="A4" s="175"/>
      <c r="B4" s="212"/>
      <c r="F4" s="175"/>
      <c r="G4" s="212"/>
    </row>
    <row r="5" spans="1:13" s="148" customFormat="1" x14ac:dyDescent="0.25">
      <c r="A5" s="179" t="s">
        <v>288</v>
      </c>
      <c r="B5" s="186"/>
      <c r="F5" s="177" t="s">
        <v>288</v>
      </c>
      <c r="G5" s="186"/>
    </row>
    <row r="6" spans="1:13" ht="45" x14ac:dyDescent="0.25">
      <c r="A6" s="180" t="s">
        <v>283</v>
      </c>
      <c r="B6" s="211">
        <v>2.1999999999999999E-2</v>
      </c>
      <c r="F6" s="180" t="s">
        <v>283</v>
      </c>
      <c r="G6" s="211">
        <v>2.1000000000000001E-2</v>
      </c>
    </row>
    <row r="7" spans="1:13" s="79" customFormat="1" x14ac:dyDescent="0.25">
      <c r="A7" s="31"/>
      <c r="F7" s="31"/>
    </row>
    <row r="8" spans="1:13" x14ac:dyDescent="0.25">
      <c r="A8" s="31" t="s">
        <v>85</v>
      </c>
      <c r="F8" s="31" t="s">
        <v>85</v>
      </c>
      <c r="G8" s="79"/>
      <c r="H8" s="79"/>
      <c r="I8" s="79"/>
      <c r="J8" s="79"/>
      <c r="K8" s="79"/>
      <c r="L8" s="79"/>
      <c r="M8" s="79"/>
    </row>
    <row r="9" spans="1:13" x14ac:dyDescent="0.25">
      <c r="A9" s="32" t="s">
        <v>86</v>
      </c>
      <c r="B9" s="33" t="s">
        <v>87</v>
      </c>
      <c r="F9" s="32" t="s">
        <v>86</v>
      </c>
      <c r="G9" s="33" t="s">
        <v>87</v>
      </c>
      <c r="H9" s="79"/>
      <c r="I9" s="79"/>
      <c r="J9" s="79"/>
      <c r="K9" s="79"/>
      <c r="L9" s="79"/>
      <c r="M9" s="79"/>
    </row>
    <row r="10" spans="1:13" x14ac:dyDescent="0.25">
      <c r="A10" s="66" t="s">
        <v>88</v>
      </c>
      <c r="B10" s="66">
        <v>844</v>
      </c>
      <c r="F10" s="79" t="s">
        <v>88</v>
      </c>
      <c r="G10" s="35">
        <v>1098</v>
      </c>
      <c r="H10" s="79"/>
      <c r="I10" s="79"/>
      <c r="J10" s="79"/>
      <c r="K10" s="79"/>
      <c r="L10" s="79"/>
      <c r="M10" s="79"/>
    </row>
    <row r="11" spans="1:13" x14ac:dyDescent="0.25">
      <c r="A11" s="66" t="s">
        <v>89</v>
      </c>
      <c r="B11" s="66">
        <v>153</v>
      </c>
      <c r="F11" s="79" t="s">
        <v>89</v>
      </c>
      <c r="G11" s="79">
        <v>199</v>
      </c>
      <c r="H11" s="79"/>
      <c r="I11" s="79"/>
      <c r="J11" s="79"/>
      <c r="K11" s="79"/>
      <c r="L11" s="79"/>
      <c r="M11" s="79"/>
    </row>
    <row r="12" spans="1:13" ht="45.75" customHeight="1" x14ac:dyDescent="0.25">
      <c r="A12" s="239" t="s">
        <v>168</v>
      </c>
      <c r="B12" s="240"/>
      <c r="F12" s="241" t="s">
        <v>185</v>
      </c>
      <c r="G12" s="241"/>
      <c r="H12" s="79"/>
      <c r="I12" s="79"/>
      <c r="J12" s="79"/>
      <c r="K12" s="79"/>
      <c r="L12" s="79"/>
      <c r="M12" s="79"/>
    </row>
    <row r="13" spans="1:13" x14ac:dyDescent="0.25">
      <c r="A13" s="34" t="s">
        <v>90</v>
      </c>
      <c r="F13" s="34" t="s">
        <v>186</v>
      </c>
      <c r="G13" s="79"/>
      <c r="H13" s="79"/>
      <c r="I13" s="79"/>
      <c r="J13" s="79"/>
      <c r="K13" s="79"/>
      <c r="L13" s="79"/>
      <c r="M13" s="79"/>
    </row>
    <row r="14" spans="1:13" x14ac:dyDescent="0.25">
      <c r="A14" s="34"/>
      <c r="F14" s="34"/>
      <c r="G14" s="79"/>
      <c r="H14" s="79"/>
      <c r="I14" s="79"/>
      <c r="J14" s="79"/>
      <c r="K14" s="79"/>
      <c r="L14" s="79"/>
      <c r="M14" s="79"/>
    </row>
    <row r="15" spans="1:13" x14ac:dyDescent="0.25">
      <c r="A15" s="31" t="s">
        <v>91</v>
      </c>
      <c r="F15" s="31" t="s">
        <v>91</v>
      </c>
      <c r="G15" s="79"/>
      <c r="H15" s="79"/>
      <c r="I15" s="79"/>
      <c r="J15" s="79"/>
      <c r="K15" s="79"/>
      <c r="L15" s="79"/>
      <c r="M15" s="79"/>
    </row>
    <row r="16" spans="1:13" x14ac:dyDescent="0.25">
      <c r="A16" s="32" t="s">
        <v>86</v>
      </c>
      <c r="B16" s="33" t="s">
        <v>87</v>
      </c>
      <c r="F16" s="32" t="s">
        <v>86</v>
      </c>
      <c r="G16" s="33" t="s">
        <v>87</v>
      </c>
      <c r="H16" s="79"/>
      <c r="I16" s="79"/>
      <c r="J16" s="79"/>
      <c r="K16" s="79"/>
      <c r="L16" s="79"/>
      <c r="M16" s="79"/>
    </row>
    <row r="17" spans="1:13" x14ac:dyDescent="0.25">
      <c r="A17" s="66" t="s">
        <v>88</v>
      </c>
      <c r="B17" s="35">
        <v>7372</v>
      </c>
      <c r="F17" s="79" t="s">
        <v>88</v>
      </c>
      <c r="G17" s="35">
        <v>7579</v>
      </c>
      <c r="H17" s="79"/>
      <c r="I17" s="79"/>
      <c r="J17" s="79"/>
      <c r="K17" s="79"/>
      <c r="L17" s="79"/>
      <c r="M17" s="79"/>
    </row>
    <row r="18" spans="1:13" x14ac:dyDescent="0.25">
      <c r="A18" s="66" t="s">
        <v>89</v>
      </c>
      <c r="B18" s="35">
        <v>4211</v>
      </c>
      <c r="F18" s="79" t="s">
        <v>89</v>
      </c>
      <c r="G18" s="35">
        <v>5106</v>
      </c>
      <c r="H18" s="79"/>
      <c r="I18" s="79"/>
      <c r="J18" s="79"/>
      <c r="K18" s="79"/>
      <c r="L18" s="79"/>
      <c r="M18" s="79"/>
    </row>
    <row r="19" spans="1:13" ht="27.75" customHeight="1" x14ac:dyDescent="0.25">
      <c r="A19" s="241" t="s">
        <v>92</v>
      </c>
      <c r="B19" s="241"/>
      <c r="F19" s="241" t="s">
        <v>187</v>
      </c>
      <c r="G19" s="241"/>
      <c r="H19" s="79"/>
      <c r="I19" s="79"/>
      <c r="J19" s="79"/>
      <c r="K19" s="79"/>
      <c r="L19" s="79"/>
      <c r="M19" s="79"/>
    </row>
    <row r="20" spans="1:13" x14ac:dyDescent="0.25">
      <c r="A20" s="34" t="s">
        <v>90</v>
      </c>
      <c r="B20" s="35"/>
      <c r="F20" s="34" t="s">
        <v>186</v>
      </c>
      <c r="G20" s="35"/>
      <c r="H20" s="79"/>
      <c r="I20" s="79"/>
      <c r="J20" s="79"/>
      <c r="K20" s="79"/>
      <c r="L20" s="79"/>
      <c r="M20" s="79"/>
    </row>
    <row r="21" spans="1:13" x14ac:dyDescent="0.25">
      <c r="F21" s="79"/>
      <c r="G21" s="79"/>
      <c r="H21" s="79"/>
      <c r="I21" s="79"/>
      <c r="J21" s="79"/>
      <c r="K21" s="79"/>
      <c r="L21" s="79"/>
      <c r="M21" s="79"/>
    </row>
    <row r="22" spans="1:13" x14ac:dyDescent="0.25">
      <c r="A22" s="31" t="s">
        <v>93</v>
      </c>
      <c r="F22" s="31" t="s">
        <v>188</v>
      </c>
      <c r="G22" s="79"/>
      <c r="H22" s="79"/>
      <c r="I22" s="79"/>
      <c r="J22" s="79"/>
      <c r="K22" s="79"/>
      <c r="L22" s="79"/>
      <c r="M22" s="79"/>
    </row>
    <row r="23" spans="1:13" x14ac:dyDescent="0.25">
      <c r="A23" s="32" t="s">
        <v>86</v>
      </c>
      <c r="B23" s="33" t="s">
        <v>87</v>
      </c>
      <c r="F23" s="32" t="s">
        <v>86</v>
      </c>
      <c r="G23" s="33" t="s">
        <v>87</v>
      </c>
      <c r="H23" s="79"/>
      <c r="I23" s="79"/>
      <c r="J23" s="79"/>
      <c r="K23" s="79"/>
      <c r="L23" s="79"/>
      <c r="M23" s="79"/>
    </row>
    <row r="24" spans="1:13" x14ac:dyDescent="0.25">
      <c r="A24" s="66" t="s">
        <v>88</v>
      </c>
      <c r="B24" s="35">
        <v>368297</v>
      </c>
      <c r="F24" s="79" t="s">
        <v>88</v>
      </c>
      <c r="G24" s="35">
        <v>419244</v>
      </c>
      <c r="H24" s="79"/>
      <c r="I24" s="79"/>
      <c r="J24" s="79"/>
      <c r="K24" s="79"/>
      <c r="L24" s="79"/>
      <c r="M24" s="79"/>
    </row>
    <row r="25" spans="1:13" x14ac:dyDescent="0.25">
      <c r="A25" s="66" t="s">
        <v>89</v>
      </c>
      <c r="B25" s="35">
        <v>276140</v>
      </c>
      <c r="F25" s="79" t="s">
        <v>89</v>
      </c>
      <c r="G25" s="35">
        <v>312223</v>
      </c>
      <c r="H25" s="79"/>
      <c r="I25" s="79"/>
      <c r="J25" s="79"/>
      <c r="K25" s="79"/>
      <c r="L25" s="79"/>
      <c r="M25" s="79"/>
    </row>
    <row r="26" spans="1:13" ht="23.25" customHeight="1" x14ac:dyDescent="0.25">
      <c r="A26" s="241" t="s">
        <v>94</v>
      </c>
      <c r="B26" s="241"/>
      <c r="F26" s="241" t="s">
        <v>189</v>
      </c>
      <c r="G26" s="241"/>
      <c r="H26" s="79"/>
      <c r="I26" s="79"/>
      <c r="J26" s="79"/>
      <c r="K26" s="79"/>
      <c r="L26" s="79"/>
      <c r="M26" s="79"/>
    </row>
    <row r="27" spans="1:13" x14ac:dyDescent="0.25">
      <c r="A27" s="34" t="s">
        <v>90</v>
      </c>
      <c r="B27" s="35"/>
      <c r="F27" s="34" t="s">
        <v>186</v>
      </c>
      <c r="G27" s="35"/>
      <c r="H27" s="79"/>
      <c r="I27" s="79"/>
      <c r="J27" s="79"/>
      <c r="K27" s="79"/>
      <c r="L27" s="79"/>
      <c r="M27" s="79"/>
    </row>
    <row r="28" spans="1:13" x14ac:dyDescent="0.25">
      <c r="F28" s="79"/>
      <c r="G28" s="79"/>
      <c r="H28" s="79"/>
      <c r="I28" s="79"/>
      <c r="J28" s="79"/>
      <c r="K28" s="79"/>
      <c r="L28" s="79"/>
      <c r="M28" s="79"/>
    </row>
    <row r="29" spans="1:13" x14ac:dyDescent="0.25">
      <c r="A29" s="32" t="s">
        <v>169</v>
      </c>
      <c r="B29" s="36"/>
      <c r="F29" s="32" t="s">
        <v>190</v>
      </c>
      <c r="G29" s="36"/>
      <c r="H29" s="79"/>
      <c r="I29" s="79"/>
      <c r="J29" s="79"/>
      <c r="K29" s="79"/>
      <c r="L29" s="79"/>
      <c r="M29" s="79"/>
    </row>
    <row r="30" spans="1:13" x14ac:dyDescent="0.25">
      <c r="A30" s="66" t="s">
        <v>95</v>
      </c>
      <c r="B30" s="37">
        <f>((B11+B18)/B25)</f>
        <v>1.5803577895270517E-2</v>
      </c>
      <c r="F30" s="79" t="s">
        <v>95</v>
      </c>
      <c r="G30" s="37">
        <f>((G11+G18)/G25)</f>
        <v>1.6991060876360806E-2</v>
      </c>
      <c r="H30" s="79"/>
      <c r="I30" s="79"/>
      <c r="J30" s="79"/>
      <c r="K30" s="79"/>
      <c r="L30" s="79"/>
      <c r="M30" s="79"/>
    </row>
    <row r="31" spans="1:13" x14ac:dyDescent="0.25">
      <c r="F31" s="79"/>
      <c r="G31" s="79"/>
      <c r="H31" s="79"/>
      <c r="I31" s="79"/>
      <c r="J31" s="79"/>
      <c r="K31" s="79"/>
      <c r="L31" s="79"/>
      <c r="M31" s="79"/>
    </row>
    <row r="32" spans="1:13" x14ac:dyDescent="0.25">
      <c r="A32" s="32" t="s">
        <v>96</v>
      </c>
      <c r="B32" s="36"/>
      <c r="F32" s="32" t="s">
        <v>96</v>
      </c>
      <c r="G32" s="36"/>
      <c r="H32" s="79"/>
      <c r="I32" s="79"/>
      <c r="J32" s="79"/>
      <c r="K32" s="79"/>
      <c r="L32" s="79"/>
      <c r="M32" s="79"/>
    </row>
    <row r="33" spans="1:13" x14ac:dyDescent="0.25">
      <c r="A33" s="66" t="s">
        <v>95</v>
      </c>
      <c r="B33" s="37">
        <f>((B10+B17)/B24)</f>
        <v>2.2308082878763607E-2</v>
      </c>
      <c r="F33" s="79" t="s">
        <v>95</v>
      </c>
      <c r="G33" s="37">
        <f>((G10+G17)/G24)</f>
        <v>2.0696778009941706E-2</v>
      </c>
      <c r="H33" s="79"/>
      <c r="I33" s="79"/>
      <c r="J33" s="79"/>
      <c r="K33" s="79"/>
      <c r="L33" s="79"/>
      <c r="M33" s="79"/>
    </row>
    <row r="34" spans="1:13" x14ac:dyDescent="0.25">
      <c r="B34" s="37"/>
    </row>
  </sheetData>
  <mergeCells count="8">
    <mergeCell ref="A1:B1"/>
    <mergeCell ref="F1:G1"/>
    <mergeCell ref="A12:B12"/>
    <mergeCell ref="A19:B19"/>
    <mergeCell ref="A26:B26"/>
    <mergeCell ref="F12:G12"/>
    <mergeCell ref="F19:G19"/>
    <mergeCell ref="F26:G26"/>
  </mergeCells>
  <pageMargins left="0.7" right="0.7" top="0.75" bottom="0.75" header="0.3" footer="0.3"/>
  <pageSetup paperSize="5"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7"/>
  <sheetViews>
    <sheetView workbookViewId="0"/>
  </sheetViews>
  <sheetFormatPr defaultRowHeight="15" x14ac:dyDescent="0.25"/>
  <cols>
    <col min="2" max="2" width="12.5703125" style="148" customWidth="1"/>
    <col min="3" max="3" width="15.7109375" style="148" customWidth="1"/>
    <col min="4" max="4" width="12.42578125" style="148" customWidth="1"/>
  </cols>
  <sheetData>
    <row r="2" spans="1:5" x14ac:dyDescent="0.25">
      <c r="A2" s="31" t="s">
        <v>255</v>
      </c>
      <c r="B2" s="31"/>
      <c r="C2" s="31"/>
      <c r="D2" s="31"/>
    </row>
    <row r="3" spans="1:5" x14ac:dyDescent="0.25">
      <c r="A3" s="31" t="s">
        <v>253</v>
      </c>
      <c r="B3" s="31"/>
      <c r="C3" s="31"/>
      <c r="D3" s="31"/>
    </row>
    <row r="4" spans="1:5" s="148" customFormat="1" x14ac:dyDescent="0.25">
      <c r="A4" s="31"/>
      <c r="B4" s="31"/>
      <c r="C4" s="31"/>
      <c r="D4" s="31"/>
    </row>
    <row r="5" spans="1:5" x14ac:dyDescent="0.25">
      <c r="A5" s="179" t="s">
        <v>257</v>
      </c>
      <c r="B5" s="186" t="s">
        <v>122</v>
      </c>
      <c r="C5" s="186" t="s">
        <v>123</v>
      </c>
      <c r="D5" s="186" t="s">
        <v>260</v>
      </c>
    </row>
    <row r="6" spans="1:5" x14ac:dyDescent="0.25">
      <c r="A6" s="155">
        <v>2017</v>
      </c>
      <c r="B6" s="122">
        <v>1119</v>
      </c>
      <c r="C6" s="92">
        <v>2878427</v>
      </c>
      <c r="D6" s="205">
        <v>4.0000000000000002E-4</v>
      </c>
      <c r="E6" s="150"/>
    </row>
    <row r="7" spans="1:5" x14ac:dyDescent="0.25">
      <c r="A7" s="155">
        <v>2018</v>
      </c>
      <c r="B7" s="122">
        <v>1021</v>
      </c>
      <c r="C7" s="92">
        <v>3478164</v>
      </c>
      <c r="D7" s="205">
        <v>2.9999999999999997E-4</v>
      </c>
      <c r="E7" s="150"/>
    </row>
  </sheetData>
  <pageMargins left="0.7" right="0.7" top="0.75" bottom="0.75" header="0.3" footer="0.3"/>
  <pageSetup paperSize="5"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workbookViewId="0"/>
  </sheetViews>
  <sheetFormatPr defaultRowHeight="12.75" x14ac:dyDescent="0.2"/>
  <cols>
    <col min="1" max="1" width="9.85546875" style="58" customWidth="1"/>
    <col min="2" max="2" width="19" style="58" customWidth="1"/>
    <col min="3" max="3" width="11.28515625" style="58" customWidth="1"/>
    <col min="4" max="4" width="65.42578125" style="58" customWidth="1"/>
    <col min="5" max="5" width="24.28515625" style="58" customWidth="1"/>
    <col min="6" max="6" width="6.28515625" style="58" customWidth="1"/>
    <col min="7" max="8" width="12.140625" style="58" customWidth="1"/>
    <col min="9" max="16384" width="9.140625" style="58"/>
  </cols>
  <sheetData>
    <row r="1" spans="1:8" ht="13.5" thickBot="1" x14ac:dyDescent="0.25"/>
    <row r="2" spans="1:8" ht="30" customHeight="1" x14ac:dyDescent="0.2">
      <c r="A2" s="252" t="s">
        <v>178</v>
      </c>
      <c r="B2" s="254" t="s">
        <v>171</v>
      </c>
      <c r="C2" s="256" t="s">
        <v>124</v>
      </c>
      <c r="D2" s="254" t="s">
        <v>125</v>
      </c>
      <c r="E2" s="258" t="s">
        <v>126</v>
      </c>
      <c r="F2" s="258" t="s">
        <v>127</v>
      </c>
      <c r="G2" s="81" t="s">
        <v>128</v>
      </c>
      <c r="H2" s="68" t="s">
        <v>128</v>
      </c>
    </row>
    <row r="3" spans="1:8" ht="15" x14ac:dyDescent="0.2">
      <c r="A3" s="253"/>
      <c r="B3" s="255"/>
      <c r="C3" s="257"/>
      <c r="D3" s="255"/>
      <c r="E3" s="259"/>
      <c r="F3" s="259"/>
      <c r="G3" s="82" t="s">
        <v>129</v>
      </c>
      <c r="H3" s="69" t="s">
        <v>194</v>
      </c>
    </row>
    <row r="4" spans="1:8" ht="25.5" x14ac:dyDescent="0.2">
      <c r="A4" s="245" t="s">
        <v>181</v>
      </c>
      <c r="B4" s="246" t="s">
        <v>318</v>
      </c>
      <c r="C4" s="247" t="s">
        <v>130</v>
      </c>
      <c r="D4" s="80" t="s">
        <v>164</v>
      </c>
      <c r="E4" s="83" t="s">
        <v>131</v>
      </c>
      <c r="F4" s="84">
        <v>0.8</v>
      </c>
      <c r="G4" s="85">
        <v>0.89</v>
      </c>
      <c r="H4" s="89">
        <v>0.82</v>
      </c>
    </row>
    <row r="5" spans="1:8" ht="25.5" x14ac:dyDescent="0.2">
      <c r="A5" s="245"/>
      <c r="B5" s="246"/>
      <c r="C5" s="247"/>
      <c r="D5" s="80" t="s">
        <v>132</v>
      </c>
      <c r="E5" s="83" t="s">
        <v>133</v>
      </c>
      <c r="F5" s="84">
        <v>0.8</v>
      </c>
      <c r="G5" s="85">
        <v>0.94</v>
      </c>
      <c r="H5" s="72" t="s">
        <v>195</v>
      </c>
    </row>
    <row r="6" spans="1:8" ht="15" customHeight="1" x14ac:dyDescent="0.2">
      <c r="A6" s="245"/>
      <c r="B6" s="246"/>
      <c r="C6" s="247"/>
      <c r="D6" s="80" t="s">
        <v>134</v>
      </c>
      <c r="E6" s="83" t="s">
        <v>135</v>
      </c>
      <c r="F6" s="84">
        <v>0.8</v>
      </c>
      <c r="G6" s="85">
        <v>0.97</v>
      </c>
      <c r="H6" s="89">
        <v>0.97</v>
      </c>
    </row>
    <row r="7" spans="1:8" ht="15.75" customHeight="1" x14ac:dyDescent="0.2">
      <c r="A7" s="245"/>
      <c r="B7" s="246"/>
      <c r="C7" s="247"/>
      <c r="D7" s="96" t="s">
        <v>136</v>
      </c>
      <c r="E7" s="83" t="s">
        <v>137</v>
      </c>
      <c r="F7" s="84">
        <v>1</v>
      </c>
      <c r="G7" s="85">
        <v>0.94</v>
      </c>
      <c r="H7" s="89">
        <v>0.94</v>
      </c>
    </row>
    <row r="8" spans="1:8" ht="15.75" customHeight="1" x14ac:dyDescent="0.2">
      <c r="A8" s="245"/>
      <c r="B8" s="246"/>
      <c r="C8" s="247"/>
      <c r="D8" s="80" t="s">
        <v>138</v>
      </c>
      <c r="E8" s="83" t="s">
        <v>139</v>
      </c>
      <c r="F8" s="84">
        <v>0.8</v>
      </c>
      <c r="G8" s="86">
        <v>0.88800000000000001</v>
      </c>
      <c r="H8" s="89">
        <v>0.91500000000000004</v>
      </c>
    </row>
    <row r="9" spans="1:8" ht="16.5" customHeight="1" x14ac:dyDescent="0.2">
      <c r="A9" s="245"/>
      <c r="B9" s="246"/>
      <c r="C9" s="247"/>
      <c r="D9" s="80" t="s">
        <v>163</v>
      </c>
      <c r="E9" s="83" t="s">
        <v>131</v>
      </c>
      <c r="F9" s="84">
        <v>0.8</v>
      </c>
      <c r="G9" s="85">
        <v>0.92</v>
      </c>
      <c r="H9" s="89">
        <v>0.91</v>
      </c>
    </row>
    <row r="10" spans="1:8" ht="15.75" customHeight="1" x14ac:dyDescent="0.2">
      <c r="A10" s="245"/>
      <c r="B10" s="246"/>
      <c r="C10" s="247"/>
      <c r="D10" s="80" t="s">
        <v>140</v>
      </c>
      <c r="E10" s="83" t="s">
        <v>135</v>
      </c>
      <c r="F10" s="84">
        <v>0.8</v>
      </c>
      <c r="G10" s="85">
        <v>0.99</v>
      </c>
      <c r="H10" s="89">
        <v>0.99</v>
      </c>
    </row>
    <row r="11" spans="1:8" x14ac:dyDescent="0.2">
      <c r="A11" s="245"/>
      <c r="B11" s="246"/>
      <c r="C11" s="247"/>
      <c r="D11" s="80" t="s">
        <v>162</v>
      </c>
      <c r="E11" s="83" t="s">
        <v>141</v>
      </c>
      <c r="F11" s="84">
        <v>0.8</v>
      </c>
      <c r="G11" s="85">
        <v>0.66</v>
      </c>
      <c r="H11" s="89">
        <v>0.65</v>
      </c>
    </row>
    <row r="12" spans="1:8" ht="25.5" x14ac:dyDescent="0.2">
      <c r="A12" s="245"/>
      <c r="B12" s="246"/>
      <c r="C12" s="247"/>
      <c r="D12" s="80" t="s">
        <v>142</v>
      </c>
      <c r="E12" s="83" t="s">
        <v>143</v>
      </c>
      <c r="F12" s="84">
        <v>0.8</v>
      </c>
      <c r="G12" s="85">
        <v>0.88</v>
      </c>
      <c r="H12" s="89">
        <v>0.9</v>
      </c>
    </row>
    <row r="13" spans="1:8" ht="24.75" customHeight="1" x14ac:dyDescent="0.2">
      <c r="A13" s="245"/>
      <c r="B13" s="246"/>
      <c r="C13" s="247"/>
      <c r="D13" s="260" t="s">
        <v>161</v>
      </c>
      <c r="E13" s="261" t="s">
        <v>306</v>
      </c>
      <c r="F13" s="262">
        <v>0.8</v>
      </c>
      <c r="G13" s="248" t="s">
        <v>308</v>
      </c>
      <c r="H13" s="250" t="s">
        <v>307</v>
      </c>
    </row>
    <row r="14" spans="1:8" ht="22.5" customHeight="1" x14ac:dyDescent="0.2">
      <c r="A14" s="245"/>
      <c r="B14" s="246"/>
      <c r="C14" s="247"/>
      <c r="D14" s="260"/>
      <c r="E14" s="249"/>
      <c r="F14" s="262"/>
      <c r="G14" s="249"/>
      <c r="H14" s="251"/>
    </row>
    <row r="15" spans="1:8" ht="15" customHeight="1" x14ac:dyDescent="0.2">
      <c r="A15" s="242" t="s">
        <v>144</v>
      </c>
      <c r="B15" s="243"/>
      <c r="C15" s="243"/>
      <c r="D15" s="243"/>
      <c r="E15" s="243"/>
      <c r="F15" s="244"/>
      <c r="G15" s="87" t="s">
        <v>145</v>
      </c>
      <c r="H15" s="73" t="s">
        <v>196</v>
      </c>
    </row>
    <row r="16" spans="1:8" ht="18.75" customHeight="1" x14ac:dyDescent="0.2">
      <c r="A16" s="245" t="s">
        <v>180</v>
      </c>
      <c r="B16" s="246" t="s">
        <v>319</v>
      </c>
      <c r="C16" s="247" t="s">
        <v>302</v>
      </c>
      <c r="D16" s="65" t="s">
        <v>146</v>
      </c>
      <c r="E16" s="83" t="s">
        <v>147</v>
      </c>
      <c r="F16" s="84">
        <v>0.8</v>
      </c>
      <c r="G16" s="85">
        <v>0.94</v>
      </c>
      <c r="H16" s="89">
        <v>0.85</v>
      </c>
    </row>
    <row r="17" spans="1:8" ht="18" customHeight="1" x14ac:dyDescent="0.2">
      <c r="A17" s="245"/>
      <c r="B17" s="246"/>
      <c r="C17" s="247"/>
      <c r="D17" s="65" t="s">
        <v>165</v>
      </c>
      <c r="E17" s="83" t="s">
        <v>147</v>
      </c>
      <c r="F17" s="84">
        <v>0.8</v>
      </c>
      <c r="G17" s="85">
        <v>0.93</v>
      </c>
      <c r="H17" s="89">
        <v>0.77</v>
      </c>
    </row>
    <row r="18" spans="1:8" ht="25.5" x14ac:dyDescent="0.2">
      <c r="A18" s="245"/>
      <c r="B18" s="246"/>
      <c r="C18" s="247"/>
      <c r="D18" s="215" t="s">
        <v>148</v>
      </c>
      <c r="E18" s="83" t="s">
        <v>149</v>
      </c>
      <c r="F18" s="84">
        <v>0.8</v>
      </c>
      <c r="G18" s="85">
        <v>0.17</v>
      </c>
      <c r="H18" s="89">
        <v>0.05</v>
      </c>
    </row>
    <row r="19" spans="1:8" ht="18" customHeight="1" x14ac:dyDescent="0.2">
      <c r="A19" s="245"/>
      <c r="B19" s="246"/>
      <c r="C19" s="247"/>
      <c r="D19" s="65" t="s">
        <v>150</v>
      </c>
      <c r="E19" s="83" t="s">
        <v>147</v>
      </c>
      <c r="F19" s="84">
        <v>0.8</v>
      </c>
      <c r="G19" s="85">
        <v>0.76</v>
      </c>
      <c r="H19" s="89">
        <v>0.79</v>
      </c>
    </row>
    <row r="20" spans="1:8" ht="14.25" customHeight="1" x14ac:dyDescent="0.2">
      <c r="A20" s="245"/>
      <c r="B20" s="246"/>
      <c r="C20" s="247"/>
      <c r="D20" s="97" t="s">
        <v>303</v>
      </c>
      <c r="E20" s="83" t="s">
        <v>149</v>
      </c>
      <c r="F20" s="84">
        <v>0.8</v>
      </c>
      <c r="G20" s="85">
        <v>0.31</v>
      </c>
      <c r="H20" s="89">
        <v>0.02</v>
      </c>
    </row>
    <row r="21" spans="1:8" ht="17.25" customHeight="1" x14ac:dyDescent="0.2">
      <c r="A21" s="245"/>
      <c r="B21" s="246"/>
      <c r="C21" s="247"/>
      <c r="D21" s="65" t="s">
        <v>151</v>
      </c>
      <c r="E21" s="83" t="s">
        <v>147</v>
      </c>
      <c r="F21" s="84">
        <v>0.8</v>
      </c>
      <c r="G21" s="85">
        <v>0.83</v>
      </c>
      <c r="H21" s="89">
        <v>0.38</v>
      </c>
    </row>
    <row r="22" spans="1:8" ht="27" customHeight="1" x14ac:dyDescent="0.2">
      <c r="A22" s="245"/>
      <c r="B22" s="246"/>
      <c r="C22" s="247"/>
      <c r="D22" s="65" t="s">
        <v>166</v>
      </c>
      <c r="E22" s="83" t="s">
        <v>152</v>
      </c>
      <c r="F22" s="84">
        <v>0.8</v>
      </c>
      <c r="G22" s="85">
        <v>0.73</v>
      </c>
      <c r="H22" s="89">
        <v>0.78</v>
      </c>
    </row>
    <row r="23" spans="1:8" ht="15" customHeight="1" x14ac:dyDescent="0.2">
      <c r="A23" s="242" t="s">
        <v>144</v>
      </c>
      <c r="B23" s="243"/>
      <c r="C23" s="243"/>
      <c r="D23" s="243"/>
      <c r="E23" s="243"/>
      <c r="F23" s="244"/>
      <c r="G23" s="88" t="s">
        <v>153</v>
      </c>
      <c r="H23" s="74" t="s">
        <v>297</v>
      </c>
    </row>
    <row r="24" spans="1:8" ht="64.5" thickBot="1" x14ac:dyDescent="0.25">
      <c r="A24" s="174" t="s">
        <v>179</v>
      </c>
      <c r="B24" s="59" t="s">
        <v>182</v>
      </c>
      <c r="C24" s="70" t="s">
        <v>154</v>
      </c>
      <c r="D24" s="71" t="s">
        <v>167</v>
      </c>
      <c r="E24" s="59" t="s">
        <v>152</v>
      </c>
      <c r="F24" s="60">
        <v>0.8</v>
      </c>
      <c r="G24" s="207">
        <v>0.92</v>
      </c>
      <c r="H24" s="208">
        <v>0.81</v>
      </c>
    </row>
  </sheetData>
  <mergeCells count="19">
    <mergeCell ref="G13:G14"/>
    <mergeCell ref="H13:H14"/>
    <mergeCell ref="A2:A3"/>
    <mergeCell ref="B2:B3"/>
    <mergeCell ref="A15:F15"/>
    <mergeCell ref="C2:C3"/>
    <mergeCell ref="D2:D3"/>
    <mergeCell ref="E2:E3"/>
    <mergeCell ref="F2:F3"/>
    <mergeCell ref="C4:C14"/>
    <mergeCell ref="D13:D14"/>
    <mergeCell ref="E13:E14"/>
    <mergeCell ref="F13:F14"/>
    <mergeCell ref="A23:F23"/>
    <mergeCell ref="A4:A14"/>
    <mergeCell ref="B4:B14"/>
    <mergeCell ref="A16:A22"/>
    <mergeCell ref="B16:B22"/>
    <mergeCell ref="C16:C22"/>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66"/>
  <sheetViews>
    <sheetView zoomScale="85" zoomScaleNormal="85" workbookViewId="0"/>
  </sheetViews>
  <sheetFormatPr defaultColWidth="9.140625" defaultRowHeight="15" x14ac:dyDescent="0.25"/>
  <cols>
    <col min="1" max="1" width="1.5703125" style="40" customWidth="1"/>
    <col min="2" max="2" width="9.85546875" style="40" customWidth="1"/>
    <col min="3" max="3" width="39.5703125" style="40" customWidth="1"/>
    <col min="4" max="4" width="37.140625" style="40" customWidth="1"/>
    <col min="5" max="5" width="11.85546875" style="41" bestFit="1" customWidth="1"/>
    <col min="6" max="6" width="14.28515625" style="41" customWidth="1"/>
    <col min="7" max="7" width="18.7109375" style="41" customWidth="1"/>
    <col min="8" max="8" width="26.42578125" style="41" customWidth="1"/>
    <col min="9" max="9" width="3.42578125" style="41" customWidth="1"/>
    <col min="10" max="10" width="4" style="40" customWidth="1"/>
    <col min="11" max="11" width="12.42578125" style="40" customWidth="1"/>
    <col min="12" max="12" width="34.7109375" style="77" customWidth="1"/>
    <col min="13" max="13" width="37.140625" style="40" customWidth="1"/>
    <col min="14" max="14" width="11.5703125" style="40" customWidth="1"/>
    <col min="15" max="15" width="17.140625" style="40" customWidth="1"/>
    <col min="16" max="16" width="12.42578125" style="40" customWidth="1"/>
    <col min="17" max="17" width="18.5703125" style="40" customWidth="1"/>
    <col min="18" max="16384" width="9.140625" style="40"/>
  </cols>
  <sheetData>
    <row r="2" spans="2:10" s="38" customFormat="1" ht="18.75" x14ac:dyDescent="0.3">
      <c r="B2" s="172" t="s">
        <v>97</v>
      </c>
      <c r="E2" s="39"/>
      <c r="F2" s="39"/>
      <c r="G2" s="39"/>
      <c r="H2" s="39"/>
      <c r="I2" s="39"/>
    </row>
    <row r="3" spans="2:10" ht="15.75" x14ac:dyDescent="0.25">
      <c r="B3" s="172" t="s">
        <v>98</v>
      </c>
    </row>
    <row r="4" spans="2:10" s="43" customFormat="1" ht="62.25" customHeight="1" x14ac:dyDescent="0.25">
      <c r="B4" s="173" t="s">
        <v>99</v>
      </c>
      <c r="C4" s="94" t="s">
        <v>171</v>
      </c>
      <c r="D4" s="94" t="s">
        <v>177</v>
      </c>
      <c r="E4" s="95" t="s">
        <v>215</v>
      </c>
      <c r="F4" s="95" t="s">
        <v>217</v>
      </c>
      <c r="G4" s="95" t="s">
        <v>100</v>
      </c>
      <c r="H4" s="95" t="s">
        <v>101</v>
      </c>
      <c r="I4" s="42"/>
    </row>
    <row r="5" spans="2:10" x14ac:dyDescent="0.25">
      <c r="B5" s="279" t="s">
        <v>170</v>
      </c>
      <c r="C5" s="276" t="s">
        <v>173</v>
      </c>
      <c r="D5" s="44" t="s">
        <v>102</v>
      </c>
      <c r="E5" s="45">
        <v>0.81</v>
      </c>
      <c r="F5" s="46">
        <v>2136168</v>
      </c>
      <c r="G5" s="46">
        <f>E5*F5</f>
        <v>1730296.08</v>
      </c>
      <c r="H5" s="47"/>
      <c r="J5" s="75"/>
    </row>
    <row r="6" spans="2:10" x14ac:dyDescent="0.25">
      <c r="B6" s="280"/>
      <c r="C6" s="277"/>
      <c r="D6" s="44" t="s">
        <v>103</v>
      </c>
      <c r="E6" s="45">
        <v>0.86</v>
      </c>
      <c r="F6" s="46">
        <v>474282</v>
      </c>
      <c r="G6" s="46">
        <f t="shared" ref="G6:G7" si="0">E6*F6</f>
        <v>407882.52</v>
      </c>
      <c r="H6" s="47"/>
      <c r="J6" s="75"/>
    </row>
    <row r="7" spans="2:10" x14ac:dyDescent="0.25">
      <c r="B7" s="280"/>
      <c r="C7" s="277"/>
      <c r="D7" s="44" t="s">
        <v>104</v>
      </c>
      <c r="E7" s="45">
        <v>0.9</v>
      </c>
      <c r="F7" s="46">
        <v>417385</v>
      </c>
      <c r="G7" s="46">
        <f t="shared" si="0"/>
        <v>375646.5</v>
      </c>
      <c r="H7" s="47"/>
      <c r="J7" s="75"/>
    </row>
    <row r="8" spans="2:10" s="54" customFormat="1" x14ac:dyDescent="0.25">
      <c r="B8" s="281"/>
      <c r="C8" s="278"/>
      <c r="D8" s="48" t="s">
        <v>105</v>
      </c>
      <c r="E8" s="49"/>
      <c r="F8" s="50">
        <f>SUM(F5:F7)</f>
        <v>3027835</v>
      </c>
      <c r="G8" s="50">
        <f>SUM(G5:G7)</f>
        <v>2513825.1</v>
      </c>
      <c r="H8" s="51">
        <f>G8/F8</f>
        <v>0.83023847072247992</v>
      </c>
      <c r="I8" s="52"/>
    </row>
    <row r="9" spans="2:10" ht="18.75" customHeight="1" x14ac:dyDescent="0.25">
      <c r="B9" s="279" t="s">
        <v>174</v>
      </c>
      <c r="C9" s="276" t="s">
        <v>172</v>
      </c>
      <c r="D9" s="44" t="s">
        <v>106</v>
      </c>
      <c r="E9" s="45">
        <v>0.9</v>
      </c>
      <c r="F9" s="55">
        <v>479397</v>
      </c>
      <c r="G9" s="46">
        <f>E9*F9</f>
        <v>431457.3</v>
      </c>
      <c r="H9" s="47"/>
    </row>
    <row r="10" spans="2:10" ht="17.25" x14ac:dyDescent="0.25">
      <c r="B10" s="280"/>
      <c r="C10" s="277"/>
      <c r="D10" s="44" t="s">
        <v>107</v>
      </c>
      <c r="E10" s="45">
        <v>0.91</v>
      </c>
      <c r="F10" s="46">
        <v>28523</v>
      </c>
      <c r="G10" s="46">
        <f t="shared" ref="G10:G15" si="1">E10*F10</f>
        <v>25955.93</v>
      </c>
      <c r="H10" s="47"/>
    </row>
    <row r="11" spans="2:10" ht="17.25" x14ac:dyDescent="0.25">
      <c r="B11" s="280"/>
      <c r="C11" s="277"/>
      <c r="D11" s="44" t="s">
        <v>108</v>
      </c>
      <c r="E11" s="45">
        <v>0.94</v>
      </c>
      <c r="F11" s="46">
        <v>1930</v>
      </c>
      <c r="G11" s="46">
        <f t="shared" si="1"/>
        <v>1814.1999999999998</v>
      </c>
      <c r="H11" s="47"/>
    </row>
    <row r="12" spans="2:10" x14ac:dyDescent="0.25">
      <c r="B12" s="280"/>
      <c r="C12" s="277"/>
      <c r="D12" s="44" t="s">
        <v>109</v>
      </c>
      <c r="E12" s="45">
        <v>0.94</v>
      </c>
      <c r="F12" s="46">
        <v>23124</v>
      </c>
      <c r="G12" s="46">
        <f t="shared" si="1"/>
        <v>21736.559999999998</v>
      </c>
      <c r="H12" s="47"/>
    </row>
    <row r="13" spans="2:10" x14ac:dyDescent="0.25">
      <c r="B13" s="280"/>
      <c r="C13" s="277"/>
      <c r="D13" s="44" t="s">
        <v>110</v>
      </c>
      <c r="E13" s="45">
        <v>0.92</v>
      </c>
      <c r="F13" s="46">
        <v>59110</v>
      </c>
      <c r="G13" s="46">
        <f t="shared" si="1"/>
        <v>54381.200000000004</v>
      </c>
      <c r="H13" s="47"/>
    </row>
    <row r="14" spans="2:10" x14ac:dyDescent="0.25">
      <c r="B14" s="280"/>
      <c r="C14" s="277"/>
      <c r="D14" s="44" t="s">
        <v>111</v>
      </c>
      <c r="E14" s="45">
        <v>0.93</v>
      </c>
      <c r="F14" s="46">
        <v>39595</v>
      </c>
      <c r="G14" s="46">
        <f t="shared" si="1"/>
        <v>36823.35</v>
      </c>
      <c r="H14" s="47"/>
    </row>
    <row r="15" spans="2:10" x14ac:dyDescent="0.25">
      <c r="B15" s="280"/>
      <c r="C15" s="277"/>
      <c r="D15" s="44" t="s">
        <v>112</v>
      </c>
      <c r="E15" s="45">
        <v>0.97</v>
      </c>
      <c r="F15" s="46">
        <v>49558</v>
      </c>
      <c r="G15" s="46">
        <f t="shared" si="1"/>
        <v>48071.26</v>
      </c>
      <c r="H15" s="47"/>
    </row>
    <row r="16" spans="2:10" x14ac:dyDescent="0.25">
      <c r="B16" s="280"/>
      <c r="C16" s="277"/>
      <c r="D16" s="44" t="s">
        <v>113</v>
      </c>
      <c r="E16" s="45">
        <v>0.97</v>
      </c>
      <c r="F16" s="46">
        <v>1443</v>
      </c>
      <c r="G16" s="46">
        <f>E16*F16</f>
        <v>1399.71</v>
      </c>
      <c r="H16" s="47"/>
    </row>
    <row r="17" spans="2:9" x14ac:dyDescent="0.25">
      <c r="B17" s="280"/>
      <c r="C17" s="277"/>
      <c r="D17" s="44" t="s">
        <v>114</v>
      </c>
      <c r="E17" s="45">
        <v>0.87</v>
      </c>
      <c r="F17" s="46">
        <v>65638</v>
      </c>
      <c r="G17" s="46">
        <f>E17*F17</f>
        <v>57105.06</v>
      </c>
      <c r="H17" s="47"/>
    </row>
    <row r="18" spans="2:9" x14ac:dyDescent="0.25">
      <c r="B18" s="280"/>
      <c r="C18" s="277"/>
      <c r="D18" s="44" t="s">
        <v>115</v>
      </c>
      <c r="E18" s="45">
        <v>0.88</v>
      </c>
      <c r="F18" s="46">
        <v>21274</v>
      </c>
      <c r="G18" s="46">
        <f>E18*F18</f>
        <v>18721.12</v>
      </c>
      <c r="H18" s="47"/>
    </row>
    <row r="19" spans="2:9" s="54" customFormat="1" x14ac:dyDescent="0.25">
      <c r="B19" s="281"/>
      <c r="C19" s="278"/>
      <c r="D19" s="48" t="s">
        <v>105</v>
      </c>
      <c r="E19" s="49"/>
      <c r="F19" s="50">
        <f>SUM(F9:F18)</f>
        <v>769592</v>
      </c>
      <c r="G19" s="50">
        <f>SUM(G9:G18)</f>
        <v>697465.68999999983</v>
      </c>
      <c r="H19" s="51">
        <f>G19/F19</f>
        <v>0.90627980800216201</v>
      </c>
      <c r="I19" s="52"/>
    </row>
    <row r="20" spans="2:9" ht="12.75" customHeight="1" x14ac:dyDescent="0.25">
      <c r="B20" s="263" t="s">
        <v>175</v>
      </c>
      <c r="C20" s="271" t="s">
        <v>176</v>
      </c>
      <c r="D20" s="44" t="s">
        <v>116</v>
      </c>
      <c r="E20" s="45">
        <v>0.95</v>
      </c>
      <c r="F20" s="46">
        <v>112815</v>
      </c>
      <c r="G20" s="46">
        <f>E20*F20</f>
        <v>107174.25</v>
      </c>
      <c r="H20" s="47"/>
    </row>
    <row r="21" spans="2:9" x14ac:dyDescent="0.25">
      <c r="B21" s="264"/>
      <c r="C21" s="274"/>
      <c r="D21" s="44" t="s">
        <v>117</v>
      </c>
      <c r="E21" s="45">
        <v>0.91</v>
      </c>
      <c r="F21" s="46">
        <v>56602</v>
      </c>
      <c r="G21" s="46">
        <f>E21*F21</f>
        <v>51507.82</v>
      </c>
      <c r="H21" s="47"/>
    </row>
    <row r="22" spans="2:9" s="54" customFormat="1" x14ac:dyDescent="0.25">
      <c r="B22" s="265"/>
      <c r="C22" s="275"/>
      <c r="D22" s="48" t="s">
        <v>105</v>
      </c>
      <c r="E22" s="53"/>
      <c r="F22" s="50">
        <f>SUM(F20:F21)</f>
        <v>169417</v>
      </c>
      <c r="G22" s="50">
        <f>SUM(G20:G21)</f>
        <v>158682.07</v>
      </c>
      <c r="H22" s="51">
        <f>G22/F22</f>
        <v>0.93663605187200816</v>
      </c>
      <c r="I22" s="52"/>
    </row>
    <row r="23" spans="2:9" ht="17.25" x14ac:dyDescent="0.25">
      <c r="B23" s="40" t="s">
        <v>316</v>
      </c>
    </row>
    <row r="24" spans="2:9" ht="17.25" x14ac:dyDescent="0.25">
      <c r="B24" s="40" t="s">
        <v>118</v>
      </c>
    </row>
    <row r="25" spans="2:9" ht="17.25" x14ac:dyDescent="0.25">
      <c r="B25" s="40" t="s">
        <v>119</v>
      </c>
      <c r="G25" s="56"/>
    </row>
    <row r="26" spans="2:9" ht="17.25" x14ac:dyDescent="0.25">
      <c r="B26" s="57" t="s">
        <v>120</v>
      </c>
      <c r="G26" s="56"/>
    </row>
    <row r="27" spans="2:9" ht="17.25" x14ac:dyDescent="0.25">
      <c r="B27" s="57" t="s">
        <v>121</v>
      </c>
    </row>
    <row r="31" spans="2:9" ht="18.75" x14ac:dyDescent="0.3">
      <c r="B31" s="172" t="s">
        <v>197</v>
      </c>
      <c r="C31" s="38"/>
      <c r="D31" s="38"/>
      <c r="E31" s="39"/>
      <c r="F31" s="39"/>
      <c r="G31" s="39"/>
      <c r="H31" s="39"/>
    </row>
    <row r="32" spans="2:9" ht="15.75" x14ac:dyDescent="0.25">
      <c r="B32" s="172" t="s">
        <v>198</v>
      </c>
      <c r="C32" s="77"/>
    </row>
    <row r="33" spans="2:17" ht="43.5" customHeight="1" x14ac:dyDescent="0.25">
      <c r="B33" s="173" t="s">
        <v>99</v>
      </c>
      <c r="C33" s="94" t="s">
        <v>171</v>
      </c>
      <c r="D33" s="94" t="s">
        <v>177</v>
      </c>
      <c r="E33" s="95" t="s">
        <v>215</v>
      </c>
      <c r="F33" s="95" t="s">
        <v>216</v>
      </c>
      <c r="G33" s="95" t="s">
        <v>100</v>
      </c>
      <c r="H33" s="95" t="s">
        <v>101</v>
      </c>
    </row>
    <row r="34" spans="2:17" x14ac:dyDescent="0.25">
      <c r="B34" s="263" t="s">
        <v>279</v>
      </c>
      <c r="C34" s="271" t="s">
        <v>173</v>
      </c>
      <c r="D34" s="44" t="s">
        <v>199</v>
      </c>
      <c r="E34" s="45">
        <v>0.85799999999999998</v>
      </c>
      <c r="F34" s="46">
        <v>2546469</v>
      </c>
      <c r="G34" s="46">
        <f>E34*F34</f>
        <v>2184870.4019999998</v>
      </c>
      <c r="H34" s="47"/>
    </row>
    <row r="35" spans="2:17" x14ac:dyDescent="0.25">
      <c r="B35" s="269"/>
      <c r="C35" s="272"/>
      <c r="D35" s="44" t="s">
        <v>200</v>
      </c>
      <c r="E35" s="45">
        <v>0.95299999999999996</v>
      </c>
      <c r="F35" s="46">
        <v>4004378</v>
      </c>
      <c r="G35" s="46">
        <f>E35*F35</f>
        <v>3816172.2339999997</v>
      </c>
      <c r="H35" s="47"/>
    </row>
    <row r="36" spans="2:17" x14ac:dyDescent="0.25">
      <c r="B36" s="269"/>
      <c r="C36" s="272"/>
      <c r="D36" s="44" t="s">
        <v>201</v>
      </c>
      <c r="E36" s="45">
        <v>0.86299999999999999</v>
      </c>
      <c r="F36" s="46">
        <v>524121</v>
      </c>
      <c r="G36" s="46">
        <f t="shared" ref="G36:G37" si="2">E36*F36</f>
        <v>452316.42300000001</v>
      </c>
      <c r="H36" s="47"/>
    </row>
    <row r="37" spans="2:17" x14ac:dyDescent="0.25">
      <c r="B37" s="269"/>
      <c r="C37" s="272"/>
      <c r="D37" s="44" t="s">
        <v>202</v>
      </c>
      <c r="E37" s="45">
        <v>0.89500000000000002</v>
      </c>
      <c r="F37" s="46">
        <v>451143</v>
      </c>
      <c r="G37" s="46">
        <f t="shared" si="2"/>
        <v>403772.98499999999</v>
      </c>
      <c r="H37" s="47"/>
      <c r="K37" s="79"/>
      <c r="L37" s="79"/>
      <c r="M37" s="79"/>
      <c r="N37" s="79"/>
      <c r="O37" s="79"/>
      <c r="P37" s="79"/>
      <c r="Q37" s="79"/>
    </row>
    <row r="38" spans="2:17" x14ac:dyDescent="0.25">
      <c r="B38" s="270"/>
      <c r="C38" s="273"/>
      <c r="D38" s="48" t="s">
        <v>105</v>
      </c>
      <c r="E38" s="49"/>
      <c r="F38" s="50">
        <f>SUM(F34:F37)</f>
        <v>7526111</v>
      </c>
      <c r="G38" s="50">
        <f>SUM(G34:G37)</f>
        <v>6857132.0440000007</v>
      </c>
      <c r="H38" s="51">
        <f>G38/F38</f>
        <v>0.91111226555122571</v>
      </c>
      <c r="K38" s="79"/>
      <c r="L38" s="79"/>
      <c r="M38" s="79"/>
      <c r="N38" s="79"/>
      <c r="O38" s="79"/>
      <c r="P38" s="79"/>
      <c r="Q38" s="79"/>
    </row>
    <row r="39" spans="2:17" ht="17.25" x14ac:dyDescent="0.25">
      <c r="B39" s="263" t="s">
        <v>280</v>
      </c>
      <c r="C39" s="271" t="s">
        <v>172</v>
      </c>
      <c r="D39" s="44" t="s">
        <v>106</v>
      </c>
      <c r="E39" s="45">
        <v>0.88600000000000001</v>
      </c>
      <c r="F39" s="55">
        <v>313101</v>
      </c>
      <c r="G39" s="46">
        <f>E39*F39</f>
        <v>277407.48599999998</v>
      </c>
      <c r="H39" s="47"/>
      <c r="K39" s="79"/>
      <c r="L39" s="79"/>
      <c r="M39" s="79"/>
      <c r="N39" s="79"/>
      <c r="O39" s="79"/>
      <c r="P39" s="79"/>
      <c r="Q39" s="79"/>
    </row>
    <row r="40" spans="2:17" ht="17.25" x14ac:dyDescent="0.25">
      <c r="B40" s="264"/>
      <c r="C40" s="274"/>
      <c r="D40" s="44" t="s">
        <v>107</v>
      </c>
      <c r="E40" s="45">
        <v>0.83699999999999997</v>
      </c>
      <c r="F40" s="90">
        <v>27640</v>
      </c>
      <c r="G40" s="90">
        <f>E40*F40</f>
        <v>23134.68</v>
      </c>
      <c r="H40" s="47"/>
      <c r="K40" s="79"/>
      <c r="L40" s="79"/>
      <c r="M40" s="79"/>
      <c r="N40" s="79"/>
      <c r="O40" s="79"/>
      <c r="P40" s="79"/>
      <c r="Q40" s="79"/>
    </row>
    <row r="41" spans="2:17" x14ac:dyDescent="0.25">
      <c r="B41" s="264"/>
      <c r="C41" s="274"/>
      <c r="D41" s="91" t="s">
        <v>203</v>
      </c>
      <c r="E41" s="45">
        <v>1</v>
      </c>
      <c r="F41" s="90">
        <v>2969</v>
      </c>
      <c r="G41" s="90">
        <f>E41*F41</f>
        <v>2969</v>
      </c>
      <c r="H41" s="47"/>
    </row>
    <row r="42" spans="2:17" ht="17.25" x14ac:dyDescent="0.25">
      <c r="B42" s="264"/>
      <c r="C42" s="274"/>
      <c r="D42" s="44" t="s">
        <v>108</v>
      </c>
      <c r="E42" s="45">
        <v>1</v>
      </c>
      <c r="F42" s="90">
        <v>3962</v>
      </c>
      <c r="G42" s="90">
        <f t="shared" ref="G42:G46" si="3">E42*F42</f>
        <v>3962</v>
      </c>
      <c r="H42" s="47"/>
    </row>
    <row r="43" spans="2:17" ht="17.25" x14ac:dyDescent="0.25">
      <c r="B43" s="264"/>
      <c r="C43" s="274"/>
      <c r="D43" s="44" t="s">
        <v>204</v>
      </c>
      <c r="E43" s="45">
        <v>0.93799999999999994</v>
      </c>
      <c r="F43" s="90">
        <v>14320</v>
      </c>
      <c r="G43" s="90">
        <f t="shared" si="3"/>
        <v>13432.16</v>
      </c>
      <c r="H43" s="47"/>
    </row>
    <row r="44" spans="2:17" x14ac:dyDescent="0.25">
      <c r="B44" s="264"/>
      <c r="C44" s="274"/>
      <c r="D44" s="44" t="s">
        <v>205</v>
      </c>
      <c r="E44" s="45">
        <v>0.88200000000000001</v>
      </c>
      <c r="F44" s="92">
        <v>41514</v>
      </c>
      <c r="G44" s="90">
        <f t="shared" si="3"/>
        <v>36615.347999999998</v>
      </c>
      <c r="H44" s="47"/>
    </row>
    <row r="45" spans="2:17" x14ac:dyDescent="0.25">
      <c r="B45" s="264"/>
      <c r="C45" s="274"/>
      <c r="D45" s="44" t="s">
        <v>206</v>
      </c>
      <c r="E45" s="45"/>
      <c r="F45" s="90">
        <v>111</v>
      </c>
      <c r="G45" s="90">
        <f t="shared" si="3"/>
        <v>0</v>
      </c>
      <c r="H45" s="47"/>
    </row>
    <row r="46" spans="2:17" x14ac:dyDescent="0.25">
      <c r="B46" s="264"/>
      <c r="C46" s="274"/>
      <c r="D46" s="44" t="s">
        <v>207</v>
      </c>
      <c r="E46" s="45"/>
      <c r="F46" s="90">
        <v>1178</v>
      </c>
      <c r="G46" s="90">
        <f t="shared" si="3"/>
        <v>0</v>
      </c>
      <c r="H46" s="47"/>
    </row>
    <row r="47" spans="2:17" x14ac:dyDescent="0.25">
      <c r="B47" s="264"/>
      <c r="C47" s="274"/>
      <c r="D47" s="44" t="s">
        <v>208</v>
      </c>
      <c r="E47" s="45"/>
      <c r="F47" s="90">
        <v>4</v>
      </c>
      <c r="G47" s="90">
        <f>E47*F47</f>
        <v>0</v>
      </c>
      <c r="H47" s="47"/>
    </row>
    <row r="48" spans="2:17" x14ac:dyDescent="0.25">
      <c r="B48" s="264"/>
      <c r="C48" s="274"/>
      <c r="D48" s="44" t="s">
        <v>209</v>
      </c>
      <c r="E48" s="45">
        <v>0.95399999999999996</v>
      </c>
      <c r="F48" s="90">
        <v>17880</v>
      </c>
      <c r="G48" s="90">
        <f t="shared" ref="G48:G50" si="4">E48*F48</f>
        <v>17057.52</v>
      </c>
      <c r="H48" s="47"/>
    </row>
    <row r="49" spans="2:9" x14ac:dyDescent="0.25">
      <c r="B49" s="264"/>
      <c r="C49" s="274"/>
      <c r="D49" s="44" t="s">
        <v>210</v>
      </c>
      <c r="E49" s="45">
        <v>0.90300000000000002</v>
      </c>
      <c r="F49" s="90">
        <v>25740</v>
      </c>
      <c r="G49" s="90">
        <f t="shared" si="4"/>
        <v>23243.22</v>
      </c>
      <c r="H49" s="47"/>
    </row>
    <row r="50" spans="2:9" x14ac:dyDescent="0.25">
      <c r="B50" s="264"/>
      <c r="C50" s="274"/>
      <c r="D50" s="44" t="s">
        <v>211</v>
      </c>
      <c r="E50" s="45">
        <v>0.96</v>
      </c>
      <c r="F50" s="90">
        <v>47047</v>
      </c>
      <c r="G50" s="90">
        <f t="shared" si="4"/>
        <v>45165.119999999995</v>
      </c>
      <c r="H50" s="47"/>
    </row>
    <row r="51" spans="2:9" x14ac:dyDescent="0.25">
      <c r="B51" s="264"/>
      <c r="C51" s="274"/>
      <c r="D51" s="44" t="s">
        <v>212</v>
      </c>
      <c r="E51" s="45"/>
      <c r="F51" s="90">
        <v>556</v>
      </c>
      <c r="G51" s="90">
        <f>E51*F51</f>
        <v>0</v>
      </c>
      <c r="H51" s="47"/>
    </row>
    <row r="52" spans="2:9" ht="17.25" x14ac:dyDescent="0.25">
      <c r="B52" s="264"/>
      <c r="C52" s="274"/>
      <c r="D52" s="44" t="s">
        <v>213</v>
      </c>
      <c r="E52" s="45">
        <v>0.88700000000000001</v>
      </c>
      <c r="F52" s="46">
        <v>86261</v>
      </c>
      <c r="G52" s="46">
        <f>E52*F52</f>
        <v>76513.506999999998</v>
      </c>
      <c r="H52" s="47"/>
    </row>
    <row r="53" spans="2:9" x14ac:dyDescent="0.25">
      <c r="B53" s="264"/>
      <c r="C53" s="274"/>
      <c r="D53" s="44" t="s">
        <v>115</v>
      </c>
      <c r="E53" s="45">
        <v>0.91700000000000004</v>
      </c>
      <c r="F53" s="46">
        <v>30284</v>
      </c>
      <c r="G53" s="46">
        <f>E53*F53</f>
        <v>27770.428</v>
      </c>
      <c r="H53" s="47"/>
    </row>
    <row r="54" spans="2:9" x14ac:dyDescent="0.25">
      <c r="B54" s="265"/>
      <c r="C54" s="275"/>
      <c r="D54" s="48" t="s">
        <v>105</v>
      </c>
      <c r="E54" s="49"/>
      <c r="F54" s="50">
        <f>SUM(F39:F53)</f>
        <v>612567</v>
      </c>
      <c r="G54" s="50">
        <f>SUM(G39:G53)</f>
        <v>547270.46899999992</v>
      </c>
      <c r="H54" s="51">
        <f>G54/F54</f>
        <v>0.89340507895462851</v>
      </c>
    </row>
    <row r="55" spans="2:9" x14ac:dyDescent="0.25">
      <c r="B55" s="263" t="s">
        <v>281</v>
      </c>
      <c r="C55" s="266" t="s">
        <v>176</v>
      </c>
      <c r="D55" s="44" t="s">
        <v>116</v>
      </c>
      <c r="E55" s="45">
        <v>0.94199999999999995</v>
      </c>
      <c r="F55" s="46">
        <v>222469</v>
      </c>
      <c r="G55" s="46">
        <f>E55*F55</f>
        <v>209565.79799999998</v>
      </c>
      <c r="H55" s="47"/>
    </row>
    <row r="56" spans="2:9" x14ac:dyDescent="0.25">
      <c r="B56" s="264"/>
      <c r="C56" s="267"/>
      <c r="D56" s="44" t="s">
        <v>117</v>
      </c>
      <c r="E56" s="45">
        <v>0.879</v>
      </c>
      <c r="F56" s="46">
        <v>63447</v>
      </c>
      <c r="G56" s="46">
        <f>E56*F56</f>
        <v>55769.913</v>
      </c>
      <c r="H56" s="47"/>
    </row>
    <row r="57" spans="2:9" x14ac:dyDescent="0.25">
      <c r="B57" s="265"/>
      <c r="C57" s="268"/>
      <c r="D57" s="48" t="s">
        <v>105</v>
      </c>
      <c r="E57" s="93"/>
      <c r="F57" s="50">
        <f>SUM(F55:F56)</f>
        <v>285916</v>
      </c>
      <c r="G57" s="50">
        <f>SUM(G55:G56)</f>
        <v>265335.71100000001</v>
      </c>
      <c r="H57" s="51">
        <f>G57/F57</f>
        <v>0.92801980651659932</v>
      </c>
    </row>
    <row r="58" spans="2:9" s="229" customFormat="1" ht="17.25" x14ac:dyDescent="0.25">
      <c r="B58" s="228" t="s">
        <v>317</v>
      </c>
      <c r="E58" s="230"/>
      <c r="F58" s="230"/>
      <c r="G58" s="230"/>
      <c r="H58" s="230"/>
      <c r="I58" s="230"/>
    </row>
    <row r="59" spans="2:9" s="229" customFormat="1" ht="17.25" x14ac:dyDescent="0.25">
      <c r="B59" s="228" t="s">
        <v>310</v>
      </c>
      <c r="E59" s="230"/>
      <c r="F59" s="230"/>
      <c r="G59" s="230"/>
      <c r="H59" s="230"/>
      <c r="I59" s="230"/>
    </row>
    <row r="60" spans="2:9" s="231" customFormat="1" ht="17.25" x14ac:dyDescent="0.25">
      <c r="B60" s="228" t="s">
        <v>311</v>
      </c>
      <c r="E60" s="232"/>
      <c r="F60" s="232"/>
      <c r="G60" s="233"/>
      <c r="H60" s="232"/>
      <c r="I60" s="232"/>
    </row>
    <row r="61" spans="2:9" s="229" customFormat="1" ht="17.25" x14ac:dyDescent="0.25">
      <c r="B61" s="234" t="s">
        <v>312</v>
      </c>
      <c r="C61" s="235"/>
      <c r="E61" s="230"/>
      <c r="F61" s="230"/>
      <c r="G61" s="236"/>
      <c r="H61" s="230"/>
      <c r="I61" s="230"/>
    </row>
    <row r="62" spans="2:9" s="231" customFormat="1" ht="17.25" x14ac:dyDescent="0.25">
      <c r="B62" s="234" t="s">
        <v>313</v>
      </c>
      <c r="C62" s="237"/>
      <c r="E62" s="232"/>
      <c r="F62" s="232"/>
      <c r="G62" s="232"/>
      <c r="H62" s="232"/>
      <c r="I62" s="232"/>
    </row>
    <row r="63" spans="2:9" s="229" customFormat="1" x14ac:dyDescent="0.25">
      <c r="B63" s="228" t="s">
        <v>214</v>
      </c>
      <c r="E63" s="230"/>
      <c r="F63" s="230"/>
      <c r="G63" s="230"/>
      <c r="H63" s="230"/>
      <c r="I63" s="230"/>
    </row>
    <row r="64" spans="2:9" s="229" customFormat="1" ht="17.25" x14ac:dyDescent="0.25">
      <c r="B64" s="228" t="s">
        <v>314</v>
      </c>
      <c r="E64" s="230"/>
      <c r="F64" s="230"/>
      <c r="G64" s="230"/>
      <c r="H64" s="230"/>
      <c r="I64" s="230"/>
    </row>
    <row r="65" spans="2:9" s="229" customFormat="1" ht="17.25" x14ac:dyDescent="0.25">
      <c r="B65" s="228" t="s">
        <v>315</v>
      </c>
      <c r="E65" s="230"/>
      <c r="F65" s="230"/>
      <c r="G65" s="230"/>
      <c r="H65" s="230"/>
      <c r="I65" s="230"/>
    </row>
    <row r="66" spans="2:9" s="229" customFormat="1" x14ac:dyDescent="0.25">
      <c r="E66" s="230"/>
      <c r="F66" s="230"/>
      <c r="G66" s="230"/>
      <c r="H66" s="230"/>
      <c r="I66" s="230"/>
    </row>
  </sheetData>
  <mergeCells count="12">
    <mergeCell ref="C5:C8"/>
    <mergeCell ref="B5:B8"/>
    <mergeCell ref="B9:B19"/>
    <mergeCell ref="C9:C19"/>
    <mergeCell ref="B20:B22"/>
    <mergeCell ref="C20:C22"/>
    <mergeCell ref="B55:B57"/>
    <mergeCell ref="C55:C57"/>
    <mergeCell ref="B34:B38"/>
    <mergeCell ref="C34:C38"/>
    <mergeCell ref="B39:B54"/>
    <mergeCell ref="C39:C54"/>
  </mergeCells>
  <pageMargins left="0.7" right="0.7" top="0.75" bottom="0.75" header="0.3" footer="0.3"/>
  <pageSetup paperSize="5" scale="56" orientation="portrait" r:id="rId1"/>
  <ignoredErrors>
    <ignoredError sqref="G19 G8 G38 G5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workbookViewId="0"/>
  </sheetViews>
  <sheetFormatPr defaultRowHeight="12" x14ac:dyDescent="0.2"/>
  <cols>
    <col min="1" max="3" width="5" style="7" customWidth="1"/>
    <col min="4" max="4" width="50.5703125" style="7" customWidth="1"/>
    <col min="5" max="7" width="9.140625" style="7"/>
    <col min="8" max="8" width="8" style="7" bestFit="1" customWidth="1"/>
    <col min="9" max="9" width="9.85546875" style="7" bestFit="1" customWidth="1"/>
    <col min="10" max="16384" width="9.140625" style="7"/>
  </cols>
  <sheetData>
    <row r="1" spans="1:13" ht="15.75" x14ac:dyDescent="0.2">
      <c r="D1" s="146">
        <v>2018</v>
      </c>
    </row>
    <row r="2" spans="1:13" ht="15.75" x14ac:dyDescent="0.2">
      <c r="A2" s="142" t="s">
        <v>270</v>
      </c>
      <c r="B2" s="159"/>
    </row>
    <row r="3" spans="1:13" s="187" customFormat="1" ht="15.75" x14ac:dyDescent="0.25">
      <c r="A3" s="147" t="s">
        <v>271</v>
      </c>
      <c r="B3" s="147"/>
      <c r="I3" s="188">
        <v>84229</v>
      </c>
    </row>
    <row r="4" spans="1:13" s="187" customFormat="1" ht="15.75" x14ac:dyDescent="0.25">
      <c r="A4" s="147"/>
      <c r="B4" s="147"/>
      <c r="I4" s="188"/>
    </row>
    <row r="5" spans="1:13" s="187" customFormat="1" ht="15.75" x14ac:dyDescent="0.25">
      <c r="A5" s="147"/>
      <c r="B5" s="147"/>
      <c r="I5" s="188"/>
    </row>
    <row r="7" spans="1:13" s="19" customFormat="1" ht="12.75" x14ac:dyDescent="0.2">
      <c r="A7" s="283" t="s">
        <v>237</v>
      </c>
      <c r="B7" s="283"/>
      <c r="C7" s="283"/>
      <c r="D7" s="283"/>
      <c r="E7" s="283"/>
      <c r="F7" s="283"/>
      <c r="G7" s="283"/>
      <c r="H7" s="283"/>
      <c r="I7" s="283"/>
      <c r="J7" s="76"/>
    </row>
    <row r="9" spans="1:13" x14ac:dyDescent="0.2">
      <c r="A9" s="13" t="s">
        <v>72</v>
      </c>
      <c r="B9" s="13"/>
      <c r="C9" s="13"/>
      <c r="D9" s="13"/>
      <c r="E9" s="14">
        <v>2014</v>
      </c>
      <c r="F9" s="14">
        <v>2015</v>
      </c>
      <c r="G9" s="14">
        <v>2016</v>
      </c>
      <c r="H9" s="14">
        <v>2017</v>
      </c>
      <c r="I9" s="14">
        <v>2018</v>
      </c>
    </row>
    <row r="10" spans="1:13" x14ac:dyDescent="0.2">
      <c r="A10" s="1"/>
      <c r="B10" s="1" t="s">
        <v>70</v>
      </c>
      <c r="C10" s="1"/>
      <c r="D10" s="1"/>
      <c r="E10" s="8">
        <v>94682</v>
      </c>
      <c r="F10" s="8">
        <v>72968</v>
      </c>
      <c r="G10" s="2">
        <v>78454</v>
      </c>
      <c r="H10" s="2">
        <v>78523</v>
      </c>
      <c r="I10" s="2">
        <v>84229</v>
      </c>
    </row>
    <row r="11" spans="1:13" x14ac:dyDescent="0.2">
      <c r="A11" s="1"/>
      <c r="B11" s="1" t="s">
        <v>71</v>
      </c>
      <c r="C11" s="1"/>
      <c r="D11" s="1"/>
      <c r="E11" s="8">
        <v>196512</v>
      </c>
      <c r="F11" s="8">
        <v>176290</v>
      </c>
      <c r="G11" s="2">
        <v>207625</v>
      </c>
      <c r="H11" s="2">
        <v>223160</v>
      </c>
      <c r="I11" s="2">
        <v>255034</v>
      </c>
    </row>
    <row r="12" spans="1:13" x14ac:dyDescent="0.2">
      <c r="A12" s="3" t="s">
        <v>73</v>
      </c>
      <c r="B12" s="3"/>
      <c r="C12" s="3"/>
      <c r="D12" s="3"/>
      <c r="E12" s="15">
        <v>289977</v>
      </c>
      <c r="F12" s="15">
        <v>248609</v>
      </c>
      <c r="G12" s="15">
        <v>285067</v>
      </c>
      <c r="H12" s="15">
        <v>300957</v>
      </c>
      <c r="I12" s="15">
        <v>338769</v>
      </c>
    </row>
    <row r="13" spans="1:13" x14ac:dyDescent="0.2">
      <c r="A13" s="3" t="s">
        <v>74</v>
      </c>
      <c r="B13" s="3"/>
      <c r="C13" s="3"/>
      <c r="D13" s="3"/>
      <c r="E13" s="15">
        <v>208099</v>
      </c>
      <c r="F13" s="15">
        <v>219150</v>
      </c>
      <c r="G13" s="15">
        <v>264625</v>
      </c>
      <c r="H13" s="15">
        <v>315859</v>
      </c>
      <c r="I13" s="15">
        <v>356876</v>
      </c>
    </row>
    <row r="16" spans="1:13" s="19" customFormat="1" ht="12.75" customHeight="1" x14ac:dyDescent="0.2">
      <c r="A16" s="284" t="s">
        <v>239</v>
      </c>
      <c r="B16" s="284"/>
      <c r="C16" s="284"/>
      <c r="D16" s="284"/>
      <c r="E16" s="284"/>
      <c r="F16" s="284"/>
      <c r="G16" s="284"/>
      <c r="H16" s="284"/>
      <c r="I16" s="284"/>
      <c r="J16" s="284"/>
      <c r="K16" s="284"/>
      <c r="L16" s="284"/>
      <c r="M16" s="284"/>
    </row>
    <row r="18" spans="1:12" x14ac:dyDescent="0.2">
      <c r="A18" s="3" t="s">
        <v>69</v>
      </c>
      <c r="B18" s="3"/>
      <c r="C18" s="3"/>
      <c r="D18" s="3"/>
      <c r="E18" s="14">
        <v>2014</v>
      </c>
      <c r="F18" s="14">
        <v>2015</v>
      </c>
      <c r="G18" s="14">
        <v>2016</v>
      </c>
      <c r="H18" s="14">
        <v>2017</v>
      </c>
      <c r="I18" s="14">
        <v>2018</v>
      </c>
    </row>
    <row r="19" spans="1:12" x14ac:dyDescent="0.2">
      <c r="C19" s="7" t="s">
        <v>31</v>
      </c>
      <c r="E19" s="10">
        <v>11028</v>
      </c>
      <c r="F19" s="10">
        <v>6594</v>
      </c>
      <c r="G19" s="10">
        <v>5227</v>
      </c>
      <c r="H19" s="10">
        <v>1916</v>
      </c>
      <c r="I19" s="10">
        <v>559</v>
      </c>
    </row>
    <row r="20" spans="1:12" x14ac:dyDescent="0.2">
      <c r="C20" s="7" t="s">
        <v>84</v>
      </c>
      <c r="E20" s="10">
        <v>0</v>
      </c>
      <c r="F20" s="10">
        <v>1</v>
      </c>
      <c r="G20" s="10">
        <v>0</v>
      </c>
      <c r="H20" s="10">
        <v>0</v>
      </c>
      <c r="I20" s="10">
        <v>0</v>
      </c>
    </row>
    <row r="21" spans="1:12" x14ac:dyDescent="0.2">
      <c r="C21" s="7" t="s">
        <v>32</v>
      </c>
      <c r="E21" s="10">
        <v>1042</v>
      </c>
      <c r="F21" s="10">
        <v>829</v>
      </c>
      <c r="G21" s="10">
        <v>2592</v>
      </c>
      <c r="H21" s="10">
        <v>1425</v>
      </c>
      <c r="I21" s="10">
        <v>299</v>
      </c>
    </row>
    <row r="22" spans="1:12" x14ac:dyDescent="0.2">
      <c r="B22" s="3" t="s">
        <v>33</v>
      </c>
      <c r="C22" s="3"/>
      <c r="D22" s="3"/>
      <c r="E22" s="4">
        <v>11884</v>
      </c>
      <c r="F22" s="4">
        <v>7384</v>
      </c>
      <c r="G22" s="4">
        <v>7763</v>
      </c>
      <c r="H22" s="4">
        <v>3320</v>
      </c>
      <c r="I22" s="4">
        <v>856</v>
      </c>
    </row>
    <row r="23" spans="1:12" x14ac:dyDescent="0.2">
      <c r="C23" s="7" t="s">
        <v>34</v>
      </c>
      <c r="E23" s="10">
        <v>29793</v>
      </c>
      <c r="F23" s="10">
        <v>30738</v>
      </c>
      <c r="G23" s="10">
        <v>34134</v>
      </c>
      <c r="H23" s="10">
        <v>35175</v>
      </c>
      <c r="I23" s="10">
        <v>35835</v>
      </c>
    </row>
    <row r="24" spans="1:12" x14ac:dyDescent="0.2">
      <c r="C24" s="7" t="s">
        <v>35</v>
      </c>
      <c r="E24" s="10">
        <v>9563</v>
      </c>
      <c r="F24" s="10">
        <v>9306</v>
      </c>
      <c r="G24" s="10">
        <v>10915</v>
      </c>
      <c r="H24" s="10">
        <v>12901</v>
      </c>
      <c r="I24" s="10">
        <v>17371</v>
      </c>
    </row>
    <row r="25" spans="1:12" x14ac:dyDescent="0.2">
      <c r="C25" s="7" t="s">
        <v>36</v>
      </c>
      <c r="E25" s="10">
        <v>91</v>
      </c>
      <c r="F25" s="10">
        <v>54</v>
      </c>
      <c r="G25" s="10">
        <v>109</v>
      </c>
      <c r="H25" s="10">
        <v>17</v>
      </c>
      <c r="I25" s="10">
        <v>0</v>
      </c>
    </row>
    <row r="26" spans="1:12" x14ac:dyDescent="0.2">
      <c r="B26" s="3" t="s">
        <v>37</v>
      </c>
      <c r="C26" s="3"/>
      <c r="D26" s="3"/>
      <c r="E26" s="4">
        <v>39425</v>
      </c>
      <c r="F26" s="4">
        <v>40084</v>
      </c>
      <c r="G26" s="4">
        <v>45142</v>
      </c>
      <c r="H26" s="4">
        <v>48069</v>
      </c>
      <c r="I26" s="4">
        <v>53159</v>
      </c>
    </row>
    <row r="27" spans="1:12" x14ac:dyDescent="0.2">
      <c r="B27" s="3" t="s">
        <v>38</v>
      </c>
      <c r="C27" s="3"/>
      <c r="D27" s="3"/>
      <c r="E27" s="4">
        <v>43509</v>
      </c>
      <c r="F27" s="4">
        <v>25543</v>
      </c>
      <c r="G27" s="4">
        <v>25624</v>
      </c>
      <c r="H27" s="4">
        <v>27265</v>
      </c>
      <c r="I27" s="4">
        <v>30351</v>
      </c>
    </row>
    <row r="28" spans="1:12" ht="12.75" thickBot="1" x14ac:dyDescent="0.25">
      <c r="A28" s="5" t="s">
        <v>68</v>
      </c>
      <c r="B28" s="5"/>
      <c r="C28" s="5"/>
      <c r="D28" s="5"/>
      <c r="E28" s="6">
        <v>94682</v>
      </c>
      <c r="F28" s="6">
        <v>72968</v>
      </c>
      <c r="G28" s="6">
        <v>78454</v>
      </c>
      <c r="H28" s="6">
        <v>78523</v>
      </c>
      <c r="I28" s="6">
        <v>84229</v>
      </c>
    </row>
    <row r="29" spans="1:12" ht="12.75" thickTop="1" x14ac:dyDescent="0.2"/>
    <row r="31" spans="1:12" s="19" customFormat="1" ht="12" customHeight="1" x14ac:dyDescent="0.2">
      <c r="A31" s="284" t="s">
        <v>238</v>
      </c>
      <c r="B31" s="284"/>
      <c r="C31" s="284"/>
      <c r="D31" s="284"/>
      <c r="E31" s="284"/>
      <c r="F31" s="284"/>
      <c r="G31" s="284"/>
      <c r="H31" s="284"/>
      <c r="I31" s="284"/>
      <c r="J31" s="284"/>
      <c r="K31" s="284"/>
      <c r="L31" s="284"/>
    </row>
    <row r="33" spans="1:11" x14ac:dyDescent="0.2">
      <c r="A33" s="3" t="s">
        <v>69</v>
      </c>
      <c r="B33" s="3"/>
      <c r="C33" s="3"/>
      <c r="D33" s="3"/>
      <c r="E33" s="14">
        <v>2014</v>
      </c>
      <c r="F33" s="14">
        <v>2015</v>
      </c>
      <c r="G33" s="14">
        <v>2016</v>
      </c>
      <c r="H33" s="14">
        <v>2017</v>
      </c>
      <c r="I33" s="14">
        <v>2018</v>
      </c>
    </row>
    <row r="34" spans="1:11" x14ac:dyDescent="0.2">
      <c r="D34" s="7" t="s">
        <v>39</v>
      </c>
      <c r="E34" s="10">
        <v>741</v>
      </c>
      <c r="F34" s="10">
        <v>836</v>
      </c>
      <c r="G34" s="10">
        <v>870</v>
      </c>
      <c r="H34" s="10">
        <v>722</v>
      </c>
      <c r="I34" s="10">
        <v>676</v>
      </c>
    </row>
    <row r="35" spans="1:11" x14ac:dyDescent="0.2">
      <c r="D35" s="7" t="s">
        <v>40</v>
      </c>
      <c r="E35" s="10">
        <v>19470</v>
      </c>
      <c r="F35" s="10">
        <v>17949</v>
      </c>
      <c r="G35" s="10">
        <v>16580</v>
      </c>
      <c r="H35" s="10">
        <v>16147</v>
      </c>
      <c r="I35" s="10">
        <v>15287</v>
      </c>
    </row>
    <row r="36" spans="1:11" x14ac:dyDescent="0.2">
      <c r="D36" s="7" t="s">
        <v>41</v>
      </c>
      <c r="E36" s="10">
        <v>0</v>
      </c>
      <c r="F36" s="10">
        <v>0</v>
      </c>
      <c r="G36" s="10">
        <v>0</v>
      </c>
      <c r="H36" s="10">
        <v>87</v>
      </c>
      <c r="I36" s="10">
        <v>601</v>
      </c>
    </row>
    <row r="37" spans="1:11" x14ac:dyDescent="0.2">
      <c r="D37" s="7" t="s">
        <v>42</v>
      </c>
      <c r="E37" s="10">
        <v>1083</v>
      </c>
      <c r="F37" s="10">
        <v>751</v>
      </c>
      <c r="G37" s="10">
        <v>730</v>
      </c>
      <c r="H37" s="10">
        <v>605</v>
      </c>
      <c r="I37" s="10">
        <v>639</v>
      </c>
    </row>
    <row r="38" spans="1:11" x14ac:dyDescent="0.2">
      <c r="D38" s="7" t="s">
        <v>43</v>
      </c>
      <c r="E38" s="10">
        <v>292</v>
      </c>
      <c r="F38" s="10">
        <v>168</v>
      </c>
      <c r="G38" s="10">
        <v>165</v>
      </c>
      <c r="H38" s="10">
        <v>144</v>
      </c>
      <c r="I38" s="10">
        <v>92</v>
      </c>
    </row>
    <row r="39" spans="1:11" x14ac:dyDescent="0.2">
      <c r="C39" s="3" t="s">
        <v>44</v>
      </c>
      <c r="D39" s="3"/>
      <c r="E39" s="4">
        <v>21546</v>
      </c>
      <c r="F39" s="4">
        <v>19662</v>
      </c>
      <c r="G39" s="4">
        <v>18329</v>
      </c>
      <c r="H39" s="4">
        <v>17689</v>
      </c>
      <c r="I39" s="4">
        <v>17282</v>
      </c>
    </row>
    <row r="40" spans="1:11" x14ac:dyDescent="0.2">
      <c r="C40" s="3" t="s">
        <v>45</v>
      </c>
      <c r="D40" s="3"/>
      <c r="E40" s="4">
        <v>617</v>
      </c>
      <c r="F40" s="4">
        <v>513</v>
      </c>
      <c r="G40" s="4">
        <v>324</v>
      </c>
      <c r="H40" s="4">
        <v>170</v>
      </c>
      <c r="I40" s="4">
        <v>127</v>
      </c>
    </row>
    <row r="41" spans="1:11" x14ac:dyDescent="0.2">
      <c r="C41" s="3" t="s">
        <v>46</v>
      </c>
      <c r="D41" s="3"/>
      <c r="E41" s="4">
        <v>10518</v>
      </c>
      <c r="F41" s="4">
        <v>10566</v>
      </c>
      <c r="G41" s="4">
        <v>10617</v>
      </c>
      <c r="H41" s="4">
        <v>8813</v>
      </c>
      <c r="I41" s="4">
        <v>9917</v>
      </c>
    </row>
    <row r="42" spans="1:11" x14ac:dyDescent="0.2">
      <c r="C42" s="11" t="s">
        <v>47</v>
      </c>
      <c r="D42" s="11"/>
      <c r="E42" s="12">
        <v>192</v>
      </c>
      <c r="F42" s="12">
        <v>44</v>
      </c>
      <c r="G42" s="12">
        <v>0</v>
      </c>
      <c r="H42" s="12">
        <v>0</v>
      </c>
      <c r="I42" s="12">
        <v>0</v>
      </c>
    </row>
    <row r="43" spans="1:11" x14ac:dyDescent="0.2">
      <c r="B43" s="3" t="s">
        <v>48</v>
      </c>
      <c r="C43" s="3"/>
      <c r="D43" s="3"/>
      <c r="E43" s="4">
        <v>32830</v>
      </c>
      <c r="F43" s="4">
        <v>30747</v>
      </c>
      <c r="G43" s="4">
        <v>29246</v>
      </c>
      <c r="H43" s="4">
        <v>26654</v>
      </c>
      <c r="I43" s="4">
        <v>27310</v>
      </c>
      <c r="K43" s="216"/>
    </row>
    <row r="44" spans="1:11" x14ac:dyDescent="0.2">
      <c r="D44" s="7" t="s">
        <v>49</v>
      </c>
      <c r="E44" s="10">
        <v>20328</v>
      </c>
      <c r="F44" s="10">
        <v>11006</v>
      </c>
      <c r="G44" s="10">
        <v>7045</v>
      </c>
      <c r="H44" s="10">
        <v>8817</v>
      </c>
      <c r="I44" s="10">
        <v>9743</v>
      </c>
      <c r="K44" s="216"/>
    </row>
    <row r="45" spans="1:11" x14ac:dyDescent="0.2">
      <c r="D45" s="7" t="s">
        <v>50</v>
      </c>
      <c r="E45" s="10">
        <v>723</v>
      </c>
      <c r="F45" s="10">
        <v>552</v>
      </c>
      <c r="G45" s="10">
        <v>604</v>
      </c>
      <c r="H45" s="10">
        <v>698</v>
      </c>
      <c r="I45" s="10">
        <v>966</v>
      </c>
      <c r="K45" s="216"/>
    </row>
    <row r="46" spans="1:11" x14ac:dyDescent="0.2">
      <c r="D46" s="7" t="s">
        <v>51</v>
      </c>
      <c r="E46" s="10">
        <v>12665</v>
      </c>
      <c r="F46" s="10">
        <v>11577</v>
      </c>
      <c r="G46" s="10">
        <v>12438</v>
      </c>
      <c r="H46" s="10">
        <v>12963</v>
      </c>
      <c r="I46" s="10">
        <v>14606</v>
      </c>
      <c r="K46" s="216"/>
    </row>
    <row r="47" spans="1:11" x14ac:dyDescent="0.2">
      <c r="D47" s="7" t="s">
        <v>52</v>
      </c>
      <c r="E47" s="10">
        <v>717</v>
      </c>
      <c r="F47" s="10">
        <v>924</v>
      </c>
      <c r="G47" s="10">
        <v>978</v>
      </c>
      <c r="H47" s="10">
        <v>1105</v>
      </c>
      <c r="I47" s="10">
        <v>1054</v>
      </c>
      <c r="K47" s="216"/>
    </row>
    <row r="48" spans="1:11" x14ac:dyDescent="0.2">
      <c r="C48" s="3" t="s">
        <v>53</v>
      </c>
      <c r="D48" s="3"/>
      <c r="E48" s="4">
        <v>34300</v>
      </c>
      <c r="F48" s="4">
        <v>24024</v>
      </c>
      <c r="G48" s="4">
        <v>21030</v>
      </c>
      <c r="H48" s="4">
        <v>23559</v>
      </c>
      <c r="I48" s="4">
        <v>26349</v>
      </c>
      <c r="K48" s="216"/>
    </row>
    <row r="49" spans="1:11" x14ac:dyDescent="0.2">
      <c r="D49" s="7" t="s">
        <v>54</v>
      </c>
      <c r="E49" s="10">
        <v>51958</v>
      </c>
      <c r="F49" s="10">
        <v>48182</v>
      </c>
      <c r="G49" s="10">
        <v>52618</v>
      </c>
      <c r="H49" s="10">
        <v>62314</v>
      </c>
      <c r="I49" s="10">
        <v>62583</v>
      </c>
      <c r="K49" s="216"/>
    </row>
    <row r="50" spans="1:11" x14ac:dyDescent="0.2">
      <c r="D50" s="7" t="s">
        <v>55</v>
      </c>
      <c r="E50" s="10">
        <v>2335</v>
      </c>
      <c r="F50" s="10">
        <v>1932</v>
      </c>
      <c r="G50" s="10">
        <v>2058</v>
      </c>
      <c r="H50" s="10">
        <v>2030</v>
      </c>
      <c r="I50" s="10">
        <v>1948</v>
      </c>
    </row>
    <row r="51" spans="1:11" x14ac:dyDescent="0.2">
      <c r="D51" s="7" t="s">
        <v>56</v>
      </c>
      <c r="E51" s="10">
        <v>3105</v>
      </c>
      <c r="F51" s="10">
        <v>3293</v>
      </c>
      <c r="G51" s="10">
        <v>4108</v>
      </c>
      <c r="H51" s="10">
        <v>5832</v>
      </c>
      <c r="I51" s="10">
        <v>7355</v>
      </c>
    </row>
    <row r="52" spans="1:11" x14ac:dyDescent="0.2">
      <c r="C52" s="3" t="s">
        <v>57</v>
      </c>
      <c r="D52" s="3"/>
      <c r="E52" s="4">
        <v>57363</v>
      </c>
      <c r="F52" s="4">
        <v>53366</v>
      </c>
      <c r="G52" s="4">
        <v>58763</v>
      </c>
      <c r="H52" s="4">
        <v>70147</v>
      </c>
      <c r="I52" s="4">
        <v>71850</v>
      </c>
    </row>
    <row r="53" spans="1:11" x14ac:dyDescent="0.2">
      <c r="C53" s="3" t="s">
        <v>58</v>
      </c>
      <c r="D53" s="3"/>
      <c r="E53" s="4">
        <v>177</v>
      </c>
      <c r="F53" s="4">
        <v>395</v>
      </c>
      <c r="G53" s="4">
        <v>443</v>
      </c>
      <c r="H53" s="4">
        <v>403</v>
      </c>
      <c r="I53" s="4">
        <v>264</v>
      </c>
    </row>
    <row r="54" spans="1:11" x14ac:dyDescent="0.2">
      <c r="D54" s="7" t="s">
        <v>59</v>
      </c>
      <c r="E54" s="10">
        <v>20939</v>
      </c>
      <c r="F54" s="10">
        <v>18780</v>
      </c>
      <c r="G54" s="10">
        <v>23509</v>
      </c>
      <c r="H54" s="10">
        <v>25390</v>
      </c>
      <c r="I54" s="10">
        <v>29222</v>
      </c>
    </row>
    <row r="55" spans="1:11" x14ac:dyDescent="0.2">
      <c r="D55" s="7" t="s">
        <v>60</v>
      </c>
      <c r="E55" s="10">
        <v>5617</v>
      </c>
      <c r="F55" s="10">
        <v>6509</v>
      </c>
      <c r="G55" s="10">
        <v>10520</v>
      </c>
      <c r="H55" s="10">
        <v>11653</v>
      </c>
      <c r="I55" s="10">
        <v>16078</v>
      </c>
    </row>
    <row r="56" spans="1:11" x14ac:dyDescent="0.2">
      <c r="D56" s="7" t="s">
        <v>61</v>
      </c>
      <c r="E56" s="10">
        <v>36786</v>
      </c>
      <c r="F56" s="10">
        <v>33569</v>
      </c>
      <c r="G56" s="10">
        <v>54978</v>
      </c>
      <c r="H56" s="10">
        <v>56539</v>
      </c>
      <c r="I56" s="10">
        <v>75517</v>
      </c>
    </row>
    <row r="57" spans="1:11" x14ac:dyDescent="0.2">
      <c r="D57" s="7" t="s">
        <v>83</v>
      </c>
      <c r="E57" s="10">
        <v>5437</v>
      </c>
      <c r="F57" s="10">
        <v>4664</v>
      </c>
      <c r="G57" s="10">
        <v>4883</v>
      </c>
      <c r="H57" s="10">
        <v>5192</v>
      </c>
      <c r="I57" s="10">
        <v>5121</v>
      </c>
    </row>
    <row r="58" spans="1:11" x14ac:dyDescent="0.2">
      <c r="D58" s="7" t="s">
        <v>62</v>
      </c>
      <c r="E58" s="10">
        <v>1661</v>
      </c>
      <c r="F58" s="10">
        <v>1645</v>
      </c>
      <c r="G58" s="10">
        <v>1886</v>
      </c>
      <c r="H58" s="10">
        <v>1842</v>
      </c>
      <c r="I58" s="10">
        <v>1943</v>
      </c>
    </row>
    <row r="59" spans="1:11" x14ac:dyDescent="0.2">
      <c r="C59" s="3" t="s">
        <v>63</v>
      </c>
      <c r="D59" s="3"/>
      <c r="E59" s="4">
        <v>70204</v>
      </c>
      <c r="F59" s="4">
        <v>64993</v>
      </c>
      <c r="G59" s="4">
        <v>95160</v>
      </c>
      <c r="H59" s="4">
        <v>100169</v>
      </c>
      <c r="I59" s="4">
        <v>127329</v>
      </c>
    </row>
    <row r="60" spans="1:11" x14ac:dyDescent="0.2">
      <c r="C60" s="11" t="s">
        <v>64</v>
      </c>
      <c r="D60" s="11"/>
      <c r="E60" s="12">
        <v>2861</v>
      </c>
      <c r="F60" s="12">
        <v>3528</v>
      </c>
      <c r="G60" s="12">
        <v>3696</v>
      </c>
      <c r="H60" s="12">
        <v>2737</v>
      </c>
      <c r="I60" s="12">
        <v>2465</v>
      </c>
    </row>
    <row r="61" spans="1:11" x14ac:dyDescent="0.2">
      <c r="B61" s="3" t="s">
        <v>65</v>
      </c>
      <c r="C61" s="3"/>
      <c r="D61" s="3"/>
      <c r="E61" s="4">
        <v>164216</v>
      </c>
      <c r="F61" s="4">
        <v>145843</v>
      </c>
      <c r="G61" s="4">
        <v>178811</v>
      </c>
      <c r="H61" s="4">
        <v>196755</v>
      </c>
      <c r="I61" s="4">
        <v>227983</v>
      </c>
    </row>
    <row r="62" spans="1:11" x14ac:dyDescent="0.2">
      <c r="B62" s="11" t="s">
        <v>66</v>
      </c>
      <c r="C62" s="11"/>
      <c r="D62" s="11"/>
      <c r="E62" s="12">
        <v>12</v>
      </c>
      <c r="F62" s="12">
        <v>145</v>
      </c>
      <c r="G62" s="12">
        <v>94</v>
      </c>
      <c r="H62" s="12">
        <v>49</v>
      </c>
      <c r="I62" s="12">
        <v>106</v>
      </c>
    </row>
    <row r="63" spans="1:11" ht="12.75" thickBot="1" x14ac:dyDescent="0.25">
      <c r="A63" s="5" t="s">
        <v>67</v>
      </c>
      <c r="B63" s="5"/>
      <c r="C63" s="5"/>
      <c r="D63" s="5"/>
      <c r="E63" s="6">
        <v>196512</v>
      </c>
      <c r="F63" s="6">
        <v>176290</v>
      </c>
      <c r="G63" s="6">
        <v>207625</v>
      </c>
      <c r="H63" s="6">
        <v>223160</v>
      </c>
      <c r="I63" s="6">
        <v>255034</v>
      </c>
    </row>
    <row r="64" spans="1:11" ht="12.75" thickTop="1" x14ac:dyDescent="0.2"/>
    <row r="65" spans="1:9" s="16" customFormat="1" ht="11.25" x14ac:dyDescent="0.2">
      <c r="A65" s="16" t="s">
        <v>75</v>
      </c>
      <c r="D65" s="27"/>
      <c r="F65" s="27"/>
      <c r="H65" s="27"/>
    </row>
    <row r="66" spans="1:9" s="16" customFormat="1" ht="11.25" x14ac:dyDescent="0.2">
      <c r="A66" s="18" t="s">
        <v>76</v>
      </c>
      <c r="D66" s="27"/>
      <c r="F66" s="27"/>
      <c r="H66" s="27"/>
    </row>
    <row r="67" spans="1:9" s="16" customFormat="1" ht="11.25" customHeight="1" x14ac:dyDescent="0.2">
      <c r="A67" s="282" t="s">
        <v>80</v>
      </c>
      <c r="B67" s="282"/>
      <c r="C67" s="282"/>
      <c r="D67" s="282"/>
      <c r="E67" s="282"/>
      <c r="F67" s="282"/>
      <c r="G67" s="282"/>
      <c r="H67" s="282"/>
      <c r="I67" s="282"/>
    </row>
    <row r="68" spans="1:9" s="16" customFormat="1" ht="11.25" customHeight="1" x14ac:dyDescent="0.2">
      <c r="A68" s="213"/>
      <c r="B68" s="214"/>
      <c r="C68" s="214"/>
      <c r="D68" s="214"/>
      <c r="E68" s="214"/>
      <c r="F68" s="214"/>
      <c r="G68" s="214"/>
      <c r="H68" s="214"/>
      <c r="I68" s="214"/>
    </row>
    <row r="69" spans="1:9" s="16" customFormat="1" ht="11.25" x14ac:dyDescent="0.2">
      <c r="A69" s="17" t="s">
        <v>81</v>
      </c>
      <c r="D69" s="27"/>
      <c r="F69" s="27"/>
      <c r="H69" s="27"/>
    </row>
    <row r="70" spans="1:9" s="16" customFormat="1" ht="11.25" x14ac:dyDescent="0.2">
      <c r="A70" s="17" t="s">
        <v>77</v>
      </c>
      <c r="D70" s="27"/>
      <c r="F70" s="27"/>
      <c r="H70" s="27"/>
    </row>
  </sheetData>
  <mergeCells count="4">
    <mergeCell ref="A67:I67"/>
    <mergeCell ref="A7:I7"/>
    <mergeCell ref="A31:L31"/>
    <mergeCell ref="A16:M16"/>
  </mergeCells>
  <pageMargins left="0.7" right="0.7" top="0.75" bottom="0.75" header="0.3" footer="0.3"/>
  <pageSetup paperSize="5"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workbookViewId="0"/>
  </sheetViews>
  <sheetFormatPr defaultRowHeight="12" x14ac:dyDescent="0.2"/>
  <cols>
    <col min="1" max="1" width="5.5703125" style="7" customWidth="1"/>
    <col min="2" max="2" width="39.7109375" style="7" customWidth="1"/>
    <col min="3" max="20" width="10.7109375" style="7" customWidth="1"/>
    <col min="21" max="21" width="7.42578125" style="7" bestFit="1" customWidth="1"/>
    <col min="22" max="22" width="10.42578125" style="7" bestFit="1" customWidth="1"/>
    <col min="23" max="16384" width="9.140625" style="7"/>
  </cols>
  <sheetData>
    <row r="1" spans="1:30" ht="15.75" x14ac:dyDescent="0.25">
      <c r="A1" s="187"/>
      <c r="B1" s="156">
        <v>2018</v>
      </c>
      <c r="C1" s="187"/>
      <c r="D1" s="187"/>
      <c r="E1" s="187"/>
      <c r="F1" s="187"/>
      <c r="G1" s="187"/>
      <c r="H1" s="187"/>
    </row>
    <row r="2" spans="1:30" ht="15.75" x14ac:dyDescent="0.25">
      <c r="A2" s="156" t="s">
        <v>273</v>
      </c>
      <c r="B2" s="187"/>
      <c r="C2" s="187"/>
      <c r="D2" s="187"/>
      <c r="E2" s="187"/>
      <c r="F2" s="187"/>
      <c r="G2" s="187"/>
      <c r="H2" s="187"/>
    </row>
    <row r="3" spans="1:30" ht="15.75" x14ac:dyDescent="0.25">
      <c r="A3" s="156" t="s">
        <v>272</v>
      </c>
      <c r="B3" s="187"/>
      <c r="C3" s="187"/>
      <c r="D3" s="187"/>
      <c r="E3" s="187"/>
      <c r="F3" s="187"/>
      <c r="H3" s="187"/>
      <c r="J3" s="189">
        <v>321035</v>
      </c>
    </row>
    <row r="5" spans="1:30" s="19" customFormat="1" ht="12.75" x14ac:dyDescent="0.2">
      <c r="A5" s="76" t="s">
        <v>236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7" spans="1:30" x14ac:dyDescent="0.2">
      <c r="A7" s="287" t="s">
        <v>30</v>
      </c>
      <c r="B7" s="287"/>
      <c r="C7" s="285">
        <v>2009</v>
      </c>
      <c r="D7" s="286"/>
      <c r="E7" s="285">
        <v>2010</v>
      </c>
      <c r="F7" s="286"/>
      <c r="G7" s="285">
        <v>2011</v>
      </c>
      <c r="H7" s="286"/>
      <c r="I7" s="285">
        <v>2012</v>
      </c>
      <c r="J7" s="286"/>
      <c r="K7" s="285">
        <v>2013</v>
      </c>
      <c r="L7" s="286"/>
      <c r="M7" s="285">
        <v>2014</v>
      </c>
      <c r="N7" s="286"/>
      <c r="O7" s="285">
        <v>2015</v>
      </c>
      <c r="P7" s="286"/>
      <c r="Q7" s="285">
        <v>2016</v>
      </c>
      <c r="R7" s="286"/>
      <c r="S7" s="285">
        <v>2017</v>
      </c>
      <c r="T7" s="286"/>
      <c r="U7" s="285">
        <v>2018</v>
      </c>
      <c r="V7" s="286"/>
      <c r="W7" s="9"/>
    </row>
    <row r="8" spans="1:30" x14ac:dyDescent="0.2">
      <c r="A8" s="288"/>
      <c r="B8" s="288"/>
      <c r="C8" s="26" t="s">
        <v>78</v>
      </c>
      <c r="D8" s="26" t="s">
        <v>79</v>
      </c>
      <c r="E8" s="26" t="s">
        <v>78</v>
      </c>
      <c r="F8" s="26" t="s">
        <v>79</v>
      </c>
      <c r="G8" s="26" t="s">
        <v>78</v>
      </c>
      <c r="H8" s="26" t="s">
        <v>79</v>
      </c>
      <c r="I8" s="26" t="s">
        <v>78</v>
      </c>
      <c r="J8" s="26" t="s">
        <v>79</v>
      </c>
      <c r="K8" s="26" t="s">
        <v>78</v>
      </c>
      <c r="L8" s="26" t="s">
        <v>79</v>
      </c>
      <c r="M8" s="26" t="s">
        <v>78</v>
      </c>
      <c r="N8" s="26" t="s">
        <v>79</v>
      </c>
      <c r="O8" s="26" t="s">
        <v>78</v>
      </c>
      <c r="P8" s="26" t="s">
        <v>79</v>
      </c>
      <c r="Q8" s="26" t="s">
        <v>78</v>
      </c>
      <c r="R8" s="26" t="s">
        <v>79</v>
      </c>
      <c r="S8" s="26" t="s">
        <v>78</v>
      </c>
      <c r="T8" s="26" t="s">
        <v>79</v>
      </c>
      <c r="U8" s="26" t="s">
        <v>78</v>
      </c>
      <c r="V8" s="26" t="s">
        <v>79</v>
      </c>
      <c r="W8" s="9"/>
    </row>
    <row r="9" spans="1:30" x14ac:dyDescent="0.2">
      <c r="B9" s="7" t="s">
        <v>0</v>
      </c>
      <c r="C9" s="10">
        <v>0</v>
      </c>
      <c r="D9" s="20">
        <f>(C9/C$38)*100</f>
        <v>0</v>
      </c>
      <c r="E9" s="10">
        <v>0</v>
      </c>
      <c r="F9" s="23">
        <f>(E9/E$38)*100</f>
        <v>0</v>
      </c>
      <c r="G9" s="10">
        <v>0</v>
      </c>
      <c r="H9" s="20">
        <f>(G9/G$38)*100</f>
        <v>0</v>
      </c>
      <c r="I9" s="10">
        <v>0</v>
      </c>
      <c r="J9" s="20">
        <f>(I9/I$38)*100</f>
        <v>0</v>
      </c>
      <c r="K9" s="10">
        <v>0</v>
      </c>
      <c r="L9" s="20">
        <f>(K9/K$38)*100</f>
        <v>0</v>
      </c>
      <c r="M9" s="10">
        <v>0</v>
      </c>
      <c r="N9" s="20">
        <f>(M9/M$38)*100</f>
        <v>0</v>
      </c>
      <c r="O9" s="10">
        <v>0</v>
      </c>
      <c r="P9" s="20">
        <f>(O9/O$38)*100</f>
        <v>0</v>
      </c>
      <c r="Q9" s="10">
        <v>0</v>
      </c>
      <c r="R9" s="20">
        <f>(Q9/Q$38)*100</f>
        <v>0</v>
      </c>
      <c r="S9" s="10">
        <v>82</v>
      </c>
      <c r="T9" s="20">
        <f>(S9/S$38)*100</f>
        <v>2.8621091650320066E-2</v>
      </c>
      <c r="U9" s="10">
        <v>1409</v>
      </c>
      <c r="V9" s="20">
        <f>(U9/U$38)*100</f>
        <v>0.4388929555967418</v>
      </c>
      <c r="W9" s="9"/>
    </row>
    <row r="10" spans="1:30" x14ac:dyDescent="0.2">
      <c r="B10" s="7" t="s">
        <v>1</v>
      </c>
      <c r="C10" s="10">
        <v>2547</v>
      </c>
      <c r="D10" s="20">
        <f t="shared" ref="D10:F38" si="0">(C10/C$38)*100</f>
        <v>1.0100329143038427</v>
      </c>
      <c r="E10" s="10">
        <v>3919</v>
      </c>
      <c r="F10" s="23">
        <f t="shared" si="0"/>
        <v>1.3961922676813019</v>
      </c>
      <c r="G10" s="10">
        <v>6028</v>
      </c>
      <c r="H10" s="20">
        <f t="shared" ref="H10:H38" si="1">(G10/G$38)*100</f>
        <v>2.4237745423255852</v>
      </c>
      <c r="I10" s="10">
        <v>9359</v>
      </c>
      <c r="J10" s="20">
        <f t="shared" ref="J10:J38" si="2">(I10/I$38)*100</f>
        <v>3.6307561003995814</v>
      </c>
      <c r="K10" s="10">
        <v>7218</v>
      </c>
      <c r="L10" s="20">
        <f t="shared" ref="L10:L38" si="3">(K10/K$38)*100</f>
        <v>2.7864422483014204</v>
      </c>
      <c r="M10" s="10">
        <v>23802</v>
      </c>
      <c r="N10" s="20">
        <f t="shared" ref="N10:N38" si="4">(M10/M$38)*100</f>
        <v>9.1437835179863853</v>
      </c>
      <c r="O10" s="10">
        <v>20063</v>
      </c>
      <c r="P10" s="20">
        <f t="shared" ref="P10:P38" si="5">(O10/O$38)*100</f>
        <v>7.3805529804735208</v>
      </c>
      <c r="Q10" s="10">
        <v>17823</v>
      </c>
      <c r="R10" s="20">
        <f t="shared" ref="R10:R38" si="6">(Q10/Q$38)*100</f>
        <v>6.0138071586676025</v>
      </c>
      <c r="S10" s="10">
        <v>32744</v>
      </c>
      <c r="T10" s="20">
        <f t="shared" ref="T10:T38" si="7">(S10/S$38)*100</f>
        <v>11.428890548757078</v>
      </c>
      <c r="U10" s="10">
        <v>27628</v>
      </c>
      <c r="V10" s="20">
        <f t="shared" ref="V10:V38" si="8">(U10/U$38)*100</f>
        <v>8.6059152428862902</v>
      </c>
      <c r="W10" s="9"/>
    </row>
    <row r="11" spans="1:30" x14ac:dyDescent="0.2">
      <c r="B11" s="7" t="s">
        <v>2</v>
      </c>
      <c r="C11" s="10">
        <v>12456</v>
      </c>
      <c r="D11" s="20">
        <f t="shared" si="0"/>
        <v>4.9395249236626091</v>
      </c>
      <c r="E11" s="10">
        <v>13923</v>
      </c>
      <c r="F11" s="23">
        <f t="shared" si="0"/>
        <v>4.9602411183788639</v>
      </c>
      <c r="G11" s="10">
        <v>11251</v>
      </c>
      <c r="H11" s="20">
        <f t="shared" si="1"/>
        <v>4.5238698367128665</v>
      </c>
      <c r="I11" s="10">
        <v>9015</v>
      </c>
      <c r="J11" s="20">
        <f t="shared" si="2"/>
        <v>3.4973037979594208</v>
      </c>
      <c r="K11" s="10">
        <v>8800</v>
      </c>
      <c r="L11" s="20">
        <f t="shared" si="3"/>
        <v>3.3971587399629404</v>
      </c>
      <c r="M11" s="10">
        <v>17693</v>
      </c>
      <c r="N11" s="20">
        <f t="shared" si="4"/>
        <v>6.7969482305576463</v>
      </c>
      <c r="O11" s="10">
        <v>27258</v>
      </c>
      <c r="P11" s="20">
        <f t="shared" si="5"/>
        <v>10.027369443340838</v>
      </c>
      <c r="Q11" s="10">
        <v>18490</v>
      </c>
      <c r="R11" s="20">
        <f t="shared" si="6"/>
        <v>6.2388651946229015</v>
      </c>
      <c r="S11" s="10">
        <v>22261</v>
      </c>
      <c r="T11" s="20">
        <f t="shared" si="7"/>
        <v>7.7699283076557935</v>
      </c>
      <c r="U11" s="10">
        <v>17821</v>
      </c>
      <c r="V11" s="20">
        <f t="shared" si="8"/>
        <v>5.5511081346270652</v>
      </c>
      <c r="W11" s="9"/>
    </row>
    <row r="12" spans="1:30" x14ac:dyDescent="0.2">
      <c r="B12" s="7" t="s">
        <v>5</v>
      </c>
      <c r="C12" s="10">
        <v>1316</v>
      </c>
      <c r="D12" s="20">
        <f t="shared" si="0"/>
        <v>0.52187016695086652</v>
      </c>
      <c r="E12" s="10">
        <v>1086</v>
      </c>
      <c r="F12" s="23">
        <f t="shared" si="0"/>
        <v>0.38690094480783205</v>
      </c>
      <c r="G12" s="10">
        <v>705</v>
      </c>
      <c r="H12" s="20">
        <f t="shared" si="1"/>
        <v>0.28347064570994318</v>
      </c>
      <c r="I12" s="10">
        <v>484</v>
      </c>
      <c r="J12" s="20">
        <f t="shared" si="2"/>
        <v>0.18776428599138767</v>
      </c>
      <c r="K12" s="10">
        <v>424</v>
      </c>
      <c r="L12" s="20">
        <f t="shared" si="3"/>
        <v>0.16368128474366891</v>
      </c>
      <c r="M12" s="10">
        <v>499</v>
      </c>
      <c r="N12" s="20">
        <f t="shared" si="4"/>
        <v>0.19169599090308403</v>
      </c>
      <c r="O12" s="10">
        <v>259</v>
      </c>
      <c r="P12" s="20">
        <f t="shared" si="5"/>
        <v>9.527803528598125E-2</v>
      </c>
      <c r="Q12" s="10">
        <v>146</v>
      </c>
      <c r="R12" s="20">
        <f t="shared" si="6"/>
        <v>4.9263078335042919E-2</v>
      </c>
      <c r="S12" s="10">
        <v>225</v>
      </c>
      <c r="T12" s="20">
        <f t="shared" si="7"/>
        <v>7.8533483186853839E-2</v>
      </c>
      <c r="U12" s="10">
        <v>143</v>
      </c>
      <c r="V12" s="20">
        <f t="shared" si="8"/>
        <v>4.4543429844097995E-2</v>
      </c>
      <c r="W12" s="9"/>
    </row>
    <row r="13" spans="1:30" x14ac:dyDescent="0.2">
      <c r="B13" s="7" t="s">
        <v>6</v>
      </c>
      <c r="C13" s="10">
        <v>10309</v>
      </c>
      <c r="D13" s="20">
        <f t="shared" si="0"/>
        <v>4.0881151604076615</v>
      </c>
      <c r="E13" s="10">
        <v>11712</v>
      </c>
      <c r="F13" s="23">
        <f t="shared" si="0"/>
        <v>4.1725449959386092</v>
      </c>
      <c r="G13" s="10">
        <v>10577</v>
      </c>
      <c r="H13" s="20">
        <f t="shared" si="1"/>
        <v>4.2528638576937148</v>
      </c>
      <c r="I13" s="10">
        <v>9351</v>
      </c>
      <c r="J13" s="20">
        <f t="shared" si="2"/>
        <v>3.6276525584823678</v>
      </c>
      <c r="K13" s="10">
        <v>8402</v>
      </c>
      <c r="L13" s="20">
        <f t="shared" si="3"/>
        <v>3.2435145151327984</v>
      </c>
      <c r="M13" s="10">
        <v>7452</v>
      </c>
      <c r="N13" s="20">
        <f t="shared" si="4"/>
        <v>2.8627625735666977</v>
      </c>
      <c r="O13" s="10">
        <v>5460</v>
      </c>
      <c r="P13" s="20">
        <f t="shared" si="5"/>
        <v>2.0085639871098753</v>
      </c>
      <c r="Q13" s="10">
        <v>4565</v>
      </c>
      <c r="R13" s="20">
        <f t="shared" si="6"/>
        <v>1.5403147438319926</v>
      </c>
      <c r="S13" s="10">
        <v>4375</v>
      </c>
      <c r="T13" s="20">
        <f t="shared" si="7"/>
        <v>1.5270399508554915</v>
      </c>
      <c r="U13" s="10">
        <v>4032</v>
      </c>
      <c r="V13" s="20">
        <f t="shared" si="8"/>
        <v>1.2559378260937282</v>
      </c>
      <c r="W13" s="9"/>
    </row>
    <row r="14" spans="1:30" x14ac:dyDescent="0.2">
      <c r="B14" s="7" t="s">
        <v>9</v>
      </c>
      <c r="C14" s="10">
        <v>30381</v>
      </c>
      <c r="D14" s="20">
        <f t="shared" si="0"/>
        <v>12.047824880041242</v>
      </c>
      <c r="E14" s="10">
        <v>36436</v>
      </c>
      <c r="F14" s="23">
        <f t="shared" si="0"/>
        <v>12.980776081968848</v>
      </c>
      <c r="G14" s="10">
        <v>38418</v>
      </c>
      <c r="H14" s="20">
        <f t="shared" si="1"/>
        <v>15.447340804091628</v>
      </c>
      <c r="I14" s="10">
        <v>40885</v>
      </c>
      <c r="J14" s="20">
        <f t="shared" si="2"/>
        <v>15.861038910656788</v>
      </c>
      <c r="K14" s="10">
        <v>39906</v>
      </c>
      <c r="L14" s="20">
        <f t="shared" si="3"/>
        <v>15.405342804200123</v>
      </c>
      <c r="M14" s="10">
        <v>47625</v>
      </c>
      <c r="N14" s="20">
        <f t="shared" si="4"/>
        <v>18.295634402323401</v>
      </c>
      <c r="O14" s="10">
        <v>44537</v>
      </c>
      <c r="P14" s="20">
        <f t="shared" si="5"/>
        <v>16.383775511705586</v>
      </c>
      <c r="Q14" s="10">
        <v>46179</v>
      </c>
      <c r="R14" s="20">
        <f t="shared" si="6"/>
        <v>15.581641742698269</v>
      </c>
      <c r="S14" s="10">
        <v>49729</v>
      </c>
      <c r="T14" s="20">
        <f t="shared" si="7"/>
        <v>17.357295935106908</v>
      </c>
      <c r="U14" s="10">
        <v>62427</v>
      </c>
      <c r="V14" s="20">
        <f t="shared" si="8"/>
        <v>19.445543320821717</v>
      </c>
      <c r="W14" s="9"/>
    </row>
    <row r="15" spans="1:30" x14ac:dyDescent="0.2">
      <c r="B15" s="7" t="s">
        <v>7</v>
      </c>
      <c r="C15" s="10">
        <v>536</v>
      </c>
      <c r="D15" s="20">
        <f t="shared" si="0"/>
        <v>0.2125550224055201</v>
      </c>
      <c r="E15" s="10">
        <v>500</v>
      </c>
      <c r="F15" s="23">
        <f t="shared" si="0"/>
        <v>0.17813119005885453</v>
      </c>
      <c r="G15" s="10">
        <v>349</v>
      </c>
      <c r="H15" s="20">
        <f t="shared" si="1"/>
        <v>0.14032802177697895</v>
      </c>
      <c r="I15" s="10">
        <v>242</v>
      </c>
      <c r="J15" s="20">
        <f t="shared" si="2"/>
        <v>9.3882142995693835E-2</v>
      </c>
      <c r="K15" s="10">
        <v>265</v>
      </c>
      <c r="L15" s="20">
        <f t="shared" si="3"/>
        <v>0.10230080296479308</v>
      </c>
      <c r="M15" s="10">
        <v>399</v>
      </c>
      <c r="N15" s="20">
        <f t="shared" si="4"/>
        <v>0.15327996066198504</v>
      </c>
      <c r="O15" s="10">
        <v>677</v>
      </c>
      <c r="P15" s="20">
        <f t="shared" si="5"/>
        <v>0.24904721964714016</v>
      </c>
      <c r="Q15" s="10">
        <v>685</v>
      </c>
      <c r="R15" s="20">
        <f t="shared" si="6"/>
        <v>0.23113156616098907</v>
      </c>
      <c r="S15" s="10">
        <v>444</v>
      </c>
      <c r="T15" s="20">
        <f t="shared" si="7"/>
        <v>0.15497274015539159</v>
      </c>
      <c r="U15" s="10">
        <v>537</v>
      </c>
      <c r="V15" s="20">
        <f t="shared" si="8"/>
        <v>0.1672714813026617</v>
      </c>
      <c r="W15" s="9"/>
    </row>
    <row r="16" spans="1:30" x14ac:dyDescent="0.2">
      <c r="B16" s="7" t="s">
        <v>3</v>
      </c>
      <c r="C16" s="10">
        <v>0</v>
      </c>
      <c r="D16" s="20">
        <f t="shared" si="0"/>
        <v>0</v>
      </c>
      <c r="E16" s="10">
        <v>0</v>
      </c>
      <c r="F16" s="23">
        <f t="shared" si="0"/>
        <v>0</v>
      </c>
      <c r="G16" s="10">
        <v>0</v>
      </c>
      <c r="H16" s="20">
        <f t="shared" si="1"/>
        <v>0</v>
      </c>
      <c r="I16" s="10">
        <v>0</v>
      </c>
      <c r="J16" s="20">
        <f t="shared" si="2"/>
        <v>0</v>
      </c>
      <c r="K16" s="10">
        <v>20</v>
      </c>
      <c r="L16" s="20">
        <f t="shared" si="3"/>
        <v>7.7208153180975915E-3</v>
      </c>
      <c r="M16" s="10">
        <v>139</v>
      </c>
      <c r="N16" s="20">
        <f t="shared" si="4"/>
        <v>5.3398282035127614E-2</v>
      </c>
      <c r="O16" s="10">
        <v>1972</v>
      </c>
      <c r="P16" s="20">
        <f t="shared" si="5"/>
        <v>0.72543739607704649</v>
      </c>
      <c r="Q16" s="10">
        <v>2428</v>
      </c>
      <c r="R16" s="20">
        <f t="shared" si="6"/>
        <v>0.81925174107865906</v>
      </c>
      <c r="S16" s="10">
        <v>1875</v>
      </c>
      <c r="T16" s="20">
        <f t="shared" si="7"/>
        <v>0.6544456932237821</v>
      </c>
      <c r="U16" s="10">
        <v>878</v>
      </c>
      <c r="V16" s="20">
        <f t="shared" si="8"/>
        <v>0.27349042939243384</v>
      </c>
      <c r="W16" s="9"/>
    </row>
    <row r="17" spans="1:23" x14ac:dyDescent="0.2">
      <c r="B17" s="7" t="s">
        <v>4</v>
      </c>
      <c r="C17" s="10">
        <v>95983</v>
      </c>
      <c r="D17" s="20">
        <f t="shared" si="0"/>
        <v>38.062814767815361</v>
      </c>
      <c r="E17" s="10">
        <v>119380</v>
      </c>
      <c r="F17" s="23">
        <f t="shared" si="0"/>
        <v>42.530602938452112</v>
      </c>
      <c r="G17" s="10">
        <v>88762</v>
      </c>
      <c r="H17" s="20">
        <f t="shared" si="1"/>
        <v>35.689959509937559</v>
      </c>
      <c r="I17" s="10">
        <v>91416</v>
      </c>
      <c r="J17" s="20">
        <f t="shared" si="2"/>
        <v>35.464173487993172</v>
      </c>
      <c r="K17" s="10">
        <v>83225</v>
      </c>
      <c r="L17" s="20">
        <f t="shared" si="3"/>
        <v>32.128242742433599</v>
      </c>
      <c r="M17" s="10">
        <v>67574</v>
      </c>
      <c r="N17" s="20">
        <f t="shared" si="4"/>
        <v>25.959248275120245</v>
      </c>
      <c r="O17" s="10">
        <v>70133</v>
      </c>
      <c r="P17" s="20">
        <f t="shared" si="5"/>
        <v>25.799746906222872</v>
      </c>
      <c r="Q17" s="10">
        <v>65607</v>
      </c>
      <c r="R17" s="20">
        <f t="shared" si="6"/>
        <v>22.13700534470658</v>
      </c>
      <c r="S17" s="10">
        <v>47416</v>
      </c>
      <c r="T17" s="20">
        <f t="shared" si="7"/>
        <v>16.549971727946051</v>
      </c>
      <c r="U17" s="10">
        <v>71228</v>
      </c>
      <c r="V17" s="20">
        <f t="shared" si="8"/>
        <v>22.186988957590295</v>
      </c>
      <c r="W17" s="9"/>
    </row>
    <row r="18" spans="1:23" x14ac:dyDescent="0.2">
      <c r="B18" s="7" t="s">
        <v>8</v>
      </c>
      <c r="C18" s="10">
        <v>0</v>
      </c>
      <c r="D18" s="20">
        <f t="shared" si="0"/>
        <v>0</v>
      </c>
      <c r="E18" s="10">
        <v>0</v>
      </c>
      <c r="F18" s="23">
        <f t="shared" si="0"/>
        <v>0</v>
      </c>
      <c r="G18" s="10">
        <v>0</v>
      </c>
      <c r="H18" s="20">
        <f t="shared" si="1"/>
        <v>0</v>
      </c>
      <c r="I18" s="10">
        <v>0</v>
      </c>
      <c r="J18" s="20">
        <f t="shared" si="2"/>
        <v>0</v>
      </c>
      <c r="K18" s="10">
        <v>0</v>
      </c>
      <c r="L18" s="20">
        <f t="shared" si="3"/>
        <v>0</v>
      </c>
      <c r="M18" s="10">
        <v>9</v>
      </c>
      <c r="N18" s="20">
        <f t="shared" si="4"/>
        <v>3.4574427216989105E-3</v>
      </c>
      <c r="O18" s="10">
        <v>62</v>
      </c>
      <c r="P18" s="20">
        <f t="shared" si="5"/>
        <v>2.2807869450698216E-2</v>
      </c>
      <c r="Q18" s="10">
        <v>105</v>
      </c>
      <c r="R18" s="20">
        <f t="shared" si="6"/>
        <v>3.5428926199859635E-2</v>
      </c>
      <c r="S18" s="10">
        <v>132</v>
      </c>
      <c r="T18" s="20">
        <f t="shared" si="7"/>
        <v>4.6072976802954253E-2</v>
      </c>
      <c r="U18" s="10">
        <v>249</v>
      </c>
      <c r="V18" s="20">
        <f t="shared" si="8"/>
        <v>7.7561636581681123E-2</v>
      </c>
      <c r="W18" s="9"/>
    </row>
    <row r="19" spans="1:23" x14ac:dyDescent="0.2">
      <c r="A19" s="3" t="s">
        <v>10</v>
      </c>
      <c r="B19" s="3"/>
      <c r="C19" s="4">
        <v>153528</v>
      </c>
      <c r="D19" s="22">
        <f t="shared" si="0"/>
        <v>60.882737835587108</v>
      </c>
      <c r="E19" s="4">
        <v>186956</v>
      </c>
      <c r="F19" s="24">
        <f t="shared" si="0"/>
        <v>66.605389537286413</v>
      </c>
      <c r="G19" s="4">
        <v>156090</v>
      </c>
      <c r="H19" s="22">
        <f t="shared" si="1"/>
        <v>62.761607218248272</v>
      </c>
      <c r="I19" s="4">
        <v>160752</v>
      </c>
      <c r="J19" s="22">
        <f t="shared" si="2"/>
        <v>62.362571284478406</v>
      </c>
      <c r="K19" s="4">
        <v>148260</v>
      </c>
      <c r="L19" s="22">
        <f t="shared" si="3"/>
        <v>57.234403953057445</v>
      </c>
      <c r="M19" s="4">
        <v>165192</v>
      </c>
      <c r="N19" s="22">
        <f t="shared" si="4"/>
        <v>63.460208675876274</v>
      </c>
      <c r="O19" s="4">
        <v>170421</v>
      </c>
      <c r="P19" s="22">
        <f t="shared" si="5"/>
        <v>62.692579349313561</v>
      </c>
      <c r="Q19" s="4">
        <v>156028</v>
      </c>
      <c r="R19" s="22">
        <f t="shared" si="6"/>
        <v>52.646709496301888</v>
      </c>
      <c r="S19" s="4">
        <v>159283</v>
      </c>
      <c r="T19" s="22">
        <f t="shared" si="7"/>
        <v>55.595772455340629</v>
      </c>
      <c r="U19" s="4">
        <v>186352</v>
      </c>
      <c r="V19" s="22">
        <f t="shared" si="8"/>
        <v>58.047253414736709</v>
      </c>
      <c r="W19" s="9"/>
    </row>
    <row r="20" spans="1:23" x14ac:dyDescent="0.2">
      <c r="B20" s="7" t="s">
        <v>11</v>
      </c>
      <c r="C20" s="10">
        <v>3775</v>
      </c>
      <c r="D20" s="20">
        <f t="shared" si="0"/>
        <v>1.4970059880239521</v>
      </c>
      <c r="E20" s="10">
        <v>3731</v>
      </c>
      <c r="F20" s="23">
        <f t="shared" si="0"/>
        <v>1.3292149402191726</v>
      </c>
      <c r="G20" s="10">
        <v>3398</v>
      </c>
      <c r="H20" s="20">
        <f t="shared" si="1"/>
        <v>1.3662883037196978</v>
      </c>
      <c r="I20" s="10">
        <v>3121</v>
      </c>
      <c r="J20" s="20">
        <f t="shared" si="2"/>
        <v>1.2107692904527292</v>
      </c>
      <c r="K20" s="10">
        <v>3084</v>
      </c>
      <c r="L20" s="20">
        <f t="shared" si="3"/>
        <v>1.1905497220506485</v>
      </c>
      <c r="M20" s="10">
        <v>3548</v>
      </c>
      <c r="N20" s="20">
        <f t="shared" si="4"/>
        <v>1.3630007529541928</v>
      </c>
      <c r="O20" s="10">
        <v>3308</v>
      </c>
      <c r="P20" s="20">
        <f t="shared" si="5"/>
        <v>1.2169101958533821</v>
      </c>
      <c r="Q20" s="10">
        <v>3734</v>
      </c>
      <c r="R20" s="20">
        <f t="shared" si="6"/>
        <v>1.2599200993359607</v>
      </c>
      <c r="S20" s="10">
        <v>3516</v>
      </c>
      <c r="T20" s="20">
        <f t="shared" si="7"/>
        <v>1.2272165639332362</v>
      </c>
      <c r="U20" s="10">
        <v>3796</v>
      </c>
      <c r="V20" s="20">
        <f t="shared" si="8"/>
        <v>1.1824255922251468</v>
      </c>
      <c r="W20" s="9"/>
    </row>
    <row r="21" spans="1:23" x14ac:dyDescent="0.2">
      <c r="B21" s="7" t="s">
        <v>12</v>
      </c>
      <c r="C21" s="10">
        <v>286</v>
      </c>
      <c r="D21" s="20">
        <f t="shared" si="0"/>
        <v>0.11341555299996034</v>
      </c>
      <c r="E21" s="10">
        <v>361</v>
      </c>
      <c r="F21" s="23">
        <f t="shared" si="0"/>
        <v>0.12861071922249298</v>
      </c>
      <c r="G21" s="10">
        <v>399</v>
      </c>
      <c r="H21" s="20">
        <f t="shared" si="1"/>
        <v>0.16043232289115933</v>
      </c>
      <c r="I21" s="10">
        <v>507</v>
      </c>
      <c r="J21" s="20">
        <f t="shared" si="2"/>
        <v>0.1966869690033751</v>
      </c>
      <c r="K21" s="10">
        <v>318</v>
      </c>
      <c r="L21" s="20">
        <f t="shared" si="3"/>
        <v>0.12276096355775171</v>
      </c>
      <c r="M21" s="10">
        <v>285</v>
      </c>
      <c r="N21" s="20">
        <f t="shared" si="4"/>
        <v>0.10948568618713217</v>
      </c>
      <c r="O21" s="10">
        <v>329</v>
      </c>
      <c r="P21" s="20">
        <f t="shared" si="5"/>
        <v>0.12102885563354375</v>
      </c>
      <c r="Q21" s="10">
        <v>375</v>
      </c>
      <c r="R21" s="20">
        <f t="shared" si="6"/>
        <v>0.12653187928521298</v>
      </c>
      <c r="S21" s="10">
        <v>330</v>
      </c>
      <c r="T21" s="20">
        <f t="shared" si="7"/>
        <v>0.11518244200738564</v>
      </c>
      <c r="U21" s="10">
        <v>449</v>
      </c>
      <c r="V21" s="20">
        <f t="shared" si="8"/>
        <v>0.13986013986013987</v>
      </c>
      <c r="W21" s="9"/>
    </row>
    <row r="22" spans="1:23" x14ac:dyDescent="0.2">
      <c r="B22" s="7" t="s">
        <v>13</v>
      </c>
      <c r="C22" s="10">
        <v>5959</v>
      </c>
      <c r="D22" s="20">
        <f t="shared" si="0"/>
        <v>2.3630883927509219</v>
      </c>
      <c r="E22" s="10">
        <v>4830</v>
      </c>
      <c r="F22" s="23">
        <f t="shared" si="0"/>
        <v>1.720747295968535</v>
      </c>
      <c r="G22" s="10">
        <v>4352</v>
      </c>
      <c r="H22" s="20">
        <f t="shared" si="1"/>
        <v>1.7498783689782593</v>
      </c>
      <c r="I22" s="10">
        <v>4371</v>
      </c>
      <c r="J22" s="20">
        <f t="shared" si="2"/>
        <v>1.6956977150172632</v>
      </c>
      <c r="K22" s="10">
        <v>1992</v>
      </c>
      <c r="L22" s="20">
        <f t="shared" si="3"/>
        <v>0.76899320568252005</v>
      </c>
      <c r="M22" s="10">
        <v>535</v>
      </c>
      <c r="N22" s="20">
        <f t="shared" si="4"/>
        <v>0.20552576178987969</v>
      </c>
      <c r="O22" s="10">
        <v>0</v>
      </c>
      <c r="P22" s="20">
        <f t="shared" si="5"/>
        <v>0</v>
      </c>
      <c r="Q22" s="10">
        <v>0</v>
      </c>
      <c r="R22" s="20">
        <f t="shared" si="6"/>
        <v>0</v>
      </c>
      <c r="S22" s="10">
        <v>0</v>
      </c>
      <c r="T22" s="20">
        <f t="shared" si="7"/>
        <v>0</v>
      </c>
      <c r="U22" s="10">
        <v>0</v>
      </c>
      <c r="V22" s="20">
        <f t="shared" si="8"/>
        <v>0</v>
      </c>
      <c r="W22" s="9"/>
    </row>
    <row r="23" spans="1:23" x14ac:dyDescent="0.2">
      <c r="B23" s="7" t="s">
        <v>14</v>
      </c>
      <c r="C23" s="10">
        <v>17179</v>
      </c>
      <c r="D23" s="20">
        <f t="shared" si="0"/>
        <v>6.8124677796724429</v>
      </c>
      <c r="E23" s="10">
        <v>15336</v>
      </c>
      <c r="F23" s="23">
        <f t="shared" si="0"/>
        <v>5.4636398614851869</v>
      </c>
      <c r="G23" s="10">
        <v>14092</v>
      </c>
      <c r="H23" s="20">
        <f t="shared" si="1"/>
        <v>5.6661962260205954</v>
      </c>
      <c r="I23" s="10">
        <v>21810</v>
      </c>
      <c r="J23" s="20">
        <f t="shared" si="2"/>
        <v>8.4610311518019934</v>
      </c>
      <c r="K23" s="10">
        <v>32321</v>
      </c>
      <c r="L23" s="20">
        <f t="shared" si="3"/>
        <v>12.477223594811612</v>
      </c>
      <c r="M23" s="10">
        <v>18205</v>
      </c>
      <c r="N23" s="20">
        <f t="shared" si="4"/>
        <v>6.9936383053920732</v>
      </c>
      <c r="O23" s="10">
        <v>15490</v>
      </c>
      <c r="P23" s="20">
        <f t="shared" si="5"/>
        <v>5.6982886740534733</v>
      </c>
      <c r="Q23" s="10">
        <v>17043</v>
      </c>
      <c r="R23" s="20">
        <f t="shared" si="6"/>
        <v>5.7506208497543589</v>
      </c>
      <c r="S23" s="10">
        <v>20494</v>
      </c>
      <c r="T23" s="20">
        <f t="shared" si="7"/>
        <v>7.1531786863617013</v>
      </c>
      <c r="U23" s="10">
        <v>18026</v>
      </c>
      <c r="V23" s="20">
        <f t="shared" si="8"/>
        <v>5.6149641004874855</v>
      </c>
      <c r="W23" s="9"/>
    </row>
    <row r="24" spans="1:23" x14ac:dyDescent="0.2">
      <c r="B24" s="7" t="s">
        <v>15</v>
      </c>
      <c r="C24" s="10">
        <v>44782</v>
      </c>
      <c r="D24" s="20">
        <f t="shared" si="0"/>
        <v>17.758654875679106</v>
      </c>
      <c r="E24" s="10">
        <v>41292</v>
      </c>
      <c r="F24" s="23">
        <f t="shared" si="0"/>
        <v>14.710786199820443</v>
      </c>
      <c r="G24" s="10">
        <v>39091</v>
      </c>
      <c r="H24" s="20">
        <f t="shared" si="1"/>
        <v>15.717944697088496</v>
      </c>
      <c r="I24" s="10">
        <v>40058</v>
      </c>
      <c r="J24" s="20">
        <f t="shared" si="2"/>
        <v>15.540210264964891</v>
      </c>
      <c r="K24" s="10">
        <v>45662</v>
      </c>
      <c r="L24" s="20">
        <f t="shared" si="3"/>
        <v>17.62739345274861</v>
      </c>
      <c r="M24" s="10">
        <v>45074</v>
      </c>
      <c r="N24" s="20">
        <f t="shared" si="4"/>
        <v>17.315641470872968</v>
      </c>
      <c r="O24" s="10">
        <v>46359</v>
      </c>
      <c r="P24" s="20">
        <f t="shared" si="5"/>
        <v>17.054032578466426</v>
      </c>
      <c r="Q24" s="10">
        <v>56846</v>
      </c>
      <c r="R24" s="20">
        <f t="shared" si="6"/>
        <v>19.180883226259247</v>
      </c>
      <c r="S24" s="10">
        <v>58127</v>
      </c>
      <c r="T24" s="20">
        <f t="shared" si="7"/>
        <v>20.288514565343348</v>
      </c>
      <c r="U24" s="10">
        <v>62908</v>
      </c>
      <c r="V24" s="20">
        <f t="shared" si="8"/>
        <v>19.595371221206413</v>
      </c>
      <c r="W24" s="9"/>
    </row>
    <row r="25" spans="1:23" x14ac:dyDescent="0.2">
      <c r="A25" s="3" t="s">
        <v>16</v>
      </c>
      <c r="B25" s="3"/>
      <c r="C25" s="4">
        <v>71981</v>
      </c>
      <c r="D25" s="22">
        <f t="shared" si="0"/>
        <v>28.544632589126383</v>
      </c>
      <c r="E25" s="4">
        <v>65550</v>
      </c>
      <c r="F25" s="24">
        <f t="shared" si="0"/>
        <v>23.352999016715831</v>
      </c>
      <c r="G25" s="4">
        <v>61332</v>
      </c>
      <c r="H25" s="22">
        <f t="shared" si="1"/>
        <v>24.660739918698209</v>
      </c>
      <c r="I25" s="4">
        <v>69867</v>
      </c>
      <c r="J25" s="22">
        <f t="shared" si="2"/>
        <v>27.104395391240253</v>
      </c>
      <c r="K25" s="4">
        <v>83377</v>
      </c>
      <c r="L25" s="22">
        <f t="shared" si="3"/>
        <v>32.186920938851145</v>
      </c>
      <c r="M25" s="4">
        <v>67647</v>
      </c>
      <c r="N25" s="22">
        <f t="shared" si="4"/>
        <v>25.987291977196243</v>
      </c>
      <c r="O25" s="4">
        <v>65486</v>
      </c>
      <c r="P25" s="22">
        <f t="shared" si="5"/>
        <v>24.090260304006826</v>
      </c>
      <c r="Q25" s="4">
        <v>77998</v>
      </c>
      <c r="R25" s="22">
        <f t="shared" si="6"/>
        <v>26.317956054634777</v>
      </c>
      <c r="S25" s="4">
        <v>82467</v>
      </c>
      <c r="T25" s="22">
        <f t="shared" si="7"/>
        <v>28.784092257645671</v>
      </c>
      <c r="U25" s="4">
        <v>85179</v>
      </c>
      <c r="V25" s="22">
        <f t="shared" si="8"/>
        <v>26.532621053779181</v>
      </c>
      <c r="W25" s="9"/>
    </row>
    <row r="26" spans="1:23" x14ac:dyDescent="0.2">
      <c r="B26" s="7" t="s">
        <v>17</v>
      </c>
      <c r="C26" s="10">
        <v>0</v>
      </c>
      <c r="D26" s="20">
        <f t="shared" si="0"/>
        <v>0</v>
      </c>
      <c r="E26" s="10">
        <v>0</v>
      </c>
      <c r="F26" s="23">
        <f t="shared" si="0"/>
        <v>0</v>
      </c>
      <c r="G26" s="10">
        <v>0</v>
      </c>
      <c r="H26" s="20">
        <f t="shared" si="1"/>
        <v>0</v>
      </c>
      <c r="I26" s="10">
        <v>0</v>
      </c>
      <c r="J26" s="20">
        <f t="shared" si="2"/>
        <v>0</v>
      </c>
      <c r="K26" s="10">
        <v>186</v>
      </c>
      <c r="L26" s="20">
        <f t="shared" si="3"/>
        <v>7.1803582458307591E-2</v>
      </c>
      <c r="M26" s="10">
        <v>214</v>
      </c>
      <c r="N26" s="20">
        <f t="shared" si="4"/>
        <v>8.2210304715951865E-2</v>
      </c>
      <c r="O26" s="10">
        <v>811</v>
      </c>
      <c r="P26" s="20">
        <f t="shared" si="5"/>
        <v>0.29834164716961697</v>
      </c>
      <c r="Q26" s="10">
        <v>4435</v>
      </c>
      <c r="R26" s="20">
        <f t="shared" si="6"/>
        <v>1.4964503590131188</v>
      </c>
      <c r="S26" s="10">
        <v>1294</v>
      </c>
      <c r="T26" s="20">
        <f t="shared" si="7"/>
        <v>0.45165478775017276</v>
      </c>
      <c r="U26" s="10">
        <v>1157</v>
      </c>
      <c r="V26" s="20">
        <f t="shared" si="8"/>
        <v>0.3603968414658838</v>
      </c>
      <c r="W26" s="9"/>
    </row>
    <row r="27" spans="1:23" x14ac:dyDescent="0.2">
      <c r="B27" s="7" t="s">
        <v>20</v>
      </c>
      <c r="C27" s="10">
        <v>2693</v>
      </c>
      <c r="D27" s="20">
        <f t="shared" si="0"/>
        <v>1.0679303644366895</v>
      </c>
      <c r="E27" s="10">
        <v>2641</v>
      </c>
      <c r="F27" s="23">
        <f t="shared" si="0"/>
        <v>0.9408889458908698</v>
      </c>
      <c r="G27" s="10">
        <v>3028</v>
      </c>
      <c r="H27" s="20">
        <f t="shared" si="1"/>
        <v>1.2175164754747632</v>
      </c>
      <c r="I27" s="10">
        <v>3801</v>
      </c>
      <c r="J27" s="20">
        <f t="shared" si="2"/>
        <v>1.4745703534158359</v>
      </c>
      <c r="K27" s="10">
        <v>3138</v>
      </c>
      <c r="L27" s="20">
        <f t="shared" si="3"/>
        <v>1.211395923409512</v>
      </c>
      <c r="M27" s="10">
        <v>3108</v>
      </c>
      <c r="N27" s="20">
        <f t="shared" si="4"/>
        <v>1.1939702198933571</v>
      </c>
      <c r="O27" s="10">
        <v>3388</v>
      </c>
      <c r="P27" s="20">
        <f t="shared" si="5"/>
        <v>1.2463397048220251</v>
      </c>
      <c r="Q27" s="10">
        <v>3755</v>
      </c>
      <c r="R27" s="20">
        <f t="shared" si="6"/>
        <v>1.2670058845759327</v>
      </c>
      <c r="S27" s="10">
        <v>4835</v>
      </c>
      <c r="T27" s="20">
        <f t="shared" si="7"/>
        <v>1.6875972942597259</v>
      </c>
      <c r="U27" s="10">
        <v>4932</v>
      </c>
      <c r="V27" s="20">
        <f t="shared" si="8"/>
        <v>1.5362810908467923</v>
      </c>
      <c r="W27" s="9"/>
    </row>
    <row r="28" spans="1:23" x14ac:dyDescent="0.2">
      <c r="B28" s="7" t="s">
        <v>18</v>
      </c>
      <c r="C28" s="10">
        <v>7421</v>
      </c>
      <c r="D28" s="20">
        <f t="shared" si="0"/>
        <v>2.9428560098346357</v>
      </c>
      <c r="E28" s="10">
        <v>7285</v>
      </c>
      <c r="F28" s="23">
        <f t="shared" si="0"/>
        <v>2.5953714391575109</v>
      </c>
      <c r="G28" s="10">
        <v>7375</v>
      </c>
      <c r="H28" s="20">
        <f t="shared" si="1"/>
        <v>2.9653844143416039</v>
      </c>
      <c r="I28" s="10">
        <v>5302</v>
      </c>
      <c r="J28" s="20">
        <f t="shared" si="2"/>
        <v>2.0568724056329284</v>
      </c>
      <c r="K28" s="10">
        <v>5517</v>
      </c>
      <c r="L28" s="20">
        <f t="shared" si="3"/>
        <v>2.1297869054972205</v>
      </c>
      <c r="M28" s="10">
        <v>7567</v>
      </c>
      <c r="N28" s="20">
        <f t="shared" si="4"/>
        <v>2.9069410083439617</v>
      </c>
      <c r="O28" s="10">
        <v>9446</v>
      </c>
      <c r="P28" s="20">
        <f t="shared" si="5"/>
        <v>3.4748892714725055</v>
      </c>
      <c r="Q28" s="10">
        <v>23628</v>
      </c>
      <c r="R28" s="20">
        <f t="shared" si="6"/>
        <v>7.9725206500026999</v>
      </c>
      <c r="S28" s="10">
        <v>8813</v>
      </c>
      <c r="T28" s="20">
        <f t="shared" si="7"/>
        <v>3.076069277003302</v>
      </c>
      <c r="U28" s="10">
        <v>8156</v>
      </c>
      <c r="V28" s="20">
        <f t="shared" si="8"/>
        <v>2.5405329636955472</v>
      </c>
      <c r="W28" s="9"/>
    </row>
    <row r="29" spans="1:23" x14ac:dyDescent="0.2">
      <c r="B29" s="7" t="s">
        <v>21</v>
      </c>
      <c r="C29" s="10">
        <v>5</v>
      </c>
      <c r="D29" s="20">
        <f t="shared" si="0"/>
        <v>1.9827893881111947E-3</v>
      </c>
      <c r="E29" s="10">
        <v>1</v>
      </c>
      <c r="F29" s="23">
        <f t="shared" si="0"/>
        <v>3.5626238011770905E-4</v>
      </c>
      <c r="G29" s="10">
        <v>2</v>
      </c>
      <c r="H29" s="20">
        <f t="shared" si="1"/>
        <v>8.0417204456721474E-4</v>
      </c>
      <c r="I29" s="10">
        <v>2</v>
      </c>
      <c r="J29" s="20">
        <f t="shared" si="2"/>
        <v>7.7588547930325488E-4</v>
      </c>
      <c r="K29" s="10">
        <v>7</v>
      </c>
      <c r="L29" s="20">
        <f t="shared" si="3"/>
        <v>2.7022853613341566E-3</v>
      </c>
      <c r="M29" s="10">
        <v>4</v>
      </c>
      <c r="N29" s="20">
        <f t="shared" si="4"/>
        <v>1.5366412096439602E-3</v>
      </c>
      <c r="O29" s="10">
        <v>1</v>
      </c>
      <c r="P29" s="20">
        <f t="shared" si="5"/>
        <v>3.6786886210803571E-4</v>
      </c>
      <c r="Q29" s="10">
        <v>0</v>
      </c>
      <c r="R29" s="20">
        <f t="shared" si="6"/>
        <v>0</v>
      </c>
      <c r="S29" s="10">
        <v>0</v>
      </c>
      <c r="T29" s="20">
        <f t="shared" si="7"/>
        <v>0</v>
      </c>
      <c r="U29" s="10">
        <v>0</v>
      </c>
      <c r="V29" s="20">
        <f t="shared" si="8"/>
        <v>0</v>
      </c>
      <c r="W29" s="9"/>
    </row>
    <row r="30" spans="1:23" x14ac:dyDescent="0.2">
      <c r="B30" s="7" t="s">
        <v>19</v>
      </c>
      <c r="C30" s="10">
        <v>5038</v>
      </c>
      <c r="D30" s="20">
        <f t="shared" si="0"/>
        <v>1.9978585874608399</v>
      </c>
      <c r="E30" s="10">
        <v>4818</v>
      </c>
      <c r="F30" s="23">
        <f t="shared" si="0"/>
        <v>1.7164721474071225</v>
      </c>
      <c r="G30" s="10">
        <v>5599</v>
      </c>
      <c r="H30" s="20">
        <f t="shared" si="1"/>
        <v>2.2512796387659177</v>
      </c>
      <c r="I30" s="10">
        <v>4374</v>
      </c>
      <c r="J30" s="20">
        <f t="shared" si="2"/>
        <v>1.6968615432362184</v>
      </c>
      <c r="K30" s="10">
        <v>6496</v>
      </c>
      <c r="L30" s="20">
        <f t="shared" si="3"/>
        <v>2.5077208153180974</v>
      </c>
      <c r="M30" s="10">
        <v>5178</v>
      </c>
      <c r="N30" s="20">
        <f t="shared" si="4"/>
        <v>1.9891820458841067</v>
      </c>
      <c r="O30" s="10">
        <v>9765</v>
      </c>
      <c r="P30" s="20">
        <f t="shared" si="5"/>
        <v>3.592239438484969</v>
      </c>
      <c r="Q30" s="10">
        <v>18642</v>
      </c>
      <c r="R30" s="20">
        <f t="shared" si="6"/>
        <v>6.2901527830265076</v>
      </c>
      <c r="S30" s="10">
        <v>16874</v>
      </c>
      <c r="T30" s="20">
        <f t="shared" si="7"/>
        <v>5.8896622013109852</v>
      </c>
      <c r="U30" s="10">
        <v>18763</v>
      </c>
      <c r="V30" s="20">
        <f t="shared" si="8"/>
        <v>5.8445340850686058</v>
      </c>
      <c r="W30" s="9"/>
    </row>
    <row r="31" spans="1:23" x14ac:dyDescent="0.2">
      <c r="B31" s="7" t="s">
        <v>22</v>
      </c>
      <c r="C31" s="10">
        <v>7676</v>
      </c>
      <c r="D31" s="20">
        <f t="shared" si="0"/>
        <v>3.0439782686283063</v>
      </c>
      <c r="E31" s="10">
        <v>9924</v>
      </c>
      <c r="F31" s="23">
        <f t="shared" si="0"/>
        <v>3.5355478602881449</v>
      </c>
      <c r="G31" s="10">
        <v>11876</v>
      </c>
      <c r="H31" s="20">
        <f t="shared" si="1"/>
        <v>4.7751736006401213</v>
      </c>
      <c r="I31" s="10">
        <v>9613</v>
      </c>
      <c r="J31" s="20">
        <f t="shared" si="2"/>
        <v>3.7292935562710947</v>
      </c>
      <c r="K31" s="10">
        <v>8787</v>
      </c>
      <c r="L31" s="20">
        <f t="shared" si="3"/>
        <v>3.3921402100061768</v>
      </c>
      <c r="M31" s="10">
        <v>8031</v>
      </c>
      <c r="N31" s="20">
        <f t="shared" si="4"/>
        <v>3.0851913886626612</v>
      </c>
      <c r="O31" s="10">
        <v>8676</v>
      </c>
      <c r="P31" s="20">
        <f t="shared" si="5"/>
        <v>3.1916302476493179</v>
      </c>
      <c r="Q31" s="10">
        <v>8454</v>
      </c>
      <c r="R31" s="20">
        <f t="shared" si="6"/>
        <v>2.8525346866058414</v>
      </c>
      <c r="S31" s="10">
        <v>9664</v>
      </c>
      <c r="T31" s="20">
        <f t="shared" si="7"/>
        <v>3.3731003623011362</v>
      </c>
      <c r="U31" s="10">
        <v>12750</v>
      </c>
      <c r="V31" s="20">
        <f t="shared" si="8"/>
        <v>3.9715295840017442</v>
      </c>
      <c r="W31" s="9"/>
    </row>
    <row r="32" spans="1:23" x14ac:dyDescent="0.2">
      <c r="A32" s="3" t="s">
        <v>23</v>
      </c>
      <c r="B32" s="3"/>
      <c r="C32" s="4">
        <v>22833</v>
      </c>
      <c r="D32" s="22">
        <f t="shared" si="0"/>
        <v>9.0546060197485811</v>
      </c>
      <c r="E32" s="4">
        <v>24669</v>
      </c>
      <c r="F32" s="24">
        <f t="shared" si="0"/>
        <v>8.7886366551237654</v>
      </c>
      <c r="G32" s="4">
        <v>27880</v>
      </c>
      <c r="H32" s="22">
        <f t="shared" si="1"/>
        <v>11.210158301266974</v>
      </c>
      <c r="I32" s="4">
        <v>23092</v>
      </c>
      <c r="J32" s="22">
        <f t="shared" si="2"/>
        <v>8.9583737440353808</v>
      </c>
      <c r="K32" s="4">
        <v>24131</v>
      </c>
      <c r="L32" s="22">
        <f t="shared" si="3"/>
        <v>9.3155497220506494</v>
      </c>
      <c r="M32" s="4">
        <v>24102</v>
      </c>
      <c r="N32" s="22">
        <f t="shared" si="4"/>
        <v>9.259031608709682</v>
      </c>
      <c r="O32" s="4">
        <v>32087</v>
      </c>
      <c r="P32" s="22">
        <f t="shared" si="5"/>
        <v>11.803808178460542</v>
      </c>
      <c r="Q32" s="4">
        <v>58914</v>
      </c>
      <c r="R32" s="22">
        <f t="shared" si="6"/>
        <v>19.8786643632241</v>
      </c>
      <c r="S32" s="4">
        <v>41480</v>
      </c>
      <c r="T32" s="22">
        <f t="shared" si="7"/>
        <v>14.478083922625324</v>
      </c>
      <c r="U32" s="4">
        <v>45758</v>
      </c>
      <c r="V32" s="22">
        <f t="shared" si="8"/>
        <v>14.253274565078575</v>
      </c>
      <c r="W32" s="9"/>
    </row>
    <row r="33" spans="1:23" x14ac:dyDescent="0.2">
      <c r="B33" s="7" t="s">
        <v>26</v>
      </c>
      <c r="C33" s="10">
        <v>2</v>
      </c>
      <c r="D33" s="20">
        <f t="shared" si="0"/>
        <v>7.9311575524447801E-4</v>
      </c>
      <c r="E33" s="10">
        <v>0</v>
      </c>
      <c r="F33" s="23">
        <f t="shared" si="0"/>
        <v>0</v>
      </c>
      <c r="G33" s="10">
        <v>3</v>
      </c>
      <c r="H33" s="20">
        <f t="shared" si="1"/>
        <v>1.206258066850822E-3</v>
      </c>
      <c r="I33" s="10">
        <v>1</v>
      </c>
      <c r="J33" s="20">
        <f t="shared" si="2"/>
        <v>3.8794273965162744E-4</v>
      </c>
      <c r="K33" s="10">
        <v>0</v>
      </c>
      <c r="L33" s="20">
        <f t="shared" si="3"/>
        <v>0</v>
      </c>
      <c r="M33" s="10">
        <v>0</v>
      </c>
      <c r="N33" s="20">
        <f t="shared" si="4"/>
        <v>0</v>
      </c>
      <c r="O33" s="10">
        <v>0</v>
      </c>
      <c r="P33" s="20">
        <f t="shared" si="5"/>
        <v>0</v>
      </c>
      <c r="Q33" s="10">
        <v>0</v>
      </c>
      <c r="R33" s="20">
        <f t="shared" si="6"/>
        <v>0</v>
      </c>
      <c r="S33" s="10">
        <v>0</v>
      </c>
      <c r="T33" s="20">
        <f t="shared" si="7"/>
        <v>0</v>
      </c>
      <c r="U33" s="10">
        <v>0</v>
      </c>
      <c r="V33" s="20">
        <f t="shared" si="8"/>
        <v>0</v>
      </c>
      <c r="W33" s="9"/>
    </row>
    <row r="34" spans="1:23" x14ac:dyDescent="0.2">
      <c r="B34" s="7" t="s">
        <v>24</v>
      </c>
      <c r="C34" s="10">
        <v>3714</v>
      </c>
      <c r="D34" s="20">
        <f t="shared" si="0"/>
        <v>1.4728159574889954</v>
      </c>
      <c r="E34" s="10">
        <v>3380</v>
      </c>
      <c r="F34" s="23">
        <f t="shared" si="0"/>
        <v>1.2041668447978569</v>
      </c>
      <c r="G34" s="10">
        <v>3110</v>
      </c>
      <c r="H34" s="20">
        <f t="shared" si="1"/>
        <v>1.2504875293020188</v>
      </c>
      <c r="I34" s="10">
        <v>3451</v>
      </c>
      <c r="J34" s="20">
        <f t="shared" si="2"/>
        <v>1.3387903945377664</v>
      </c>
      <c r="K34" s="10">
        <v>3201</v>
      </c>
      <c r="L34" s="20">
        <f t="shared" si="3"/>
        <v>1.2357164916615193</v>
      </c>
      <c r="M34" s="10">
        <v>3332</v>
      </c>
      <c r="N34" s="20">
        <f t="shared" si="4"/>
        <v>1.2800221276334189</v>
      </c>
      <c r="O34" s="10">
        <v>3797</v>
      </c>
      <c r="P34" s="20">
        <f t="shared" si="5"/>
        <v>1.3967980694242117</v>
      </c>
      <c r="Q34" s="10">
        <v>3391</v>
      </c>
      <c r="R34" s="20">
        <f t="shared" si="6"/>
        <v>1.1441856070830858</v>
      </c>
      <c r="S34" s="10">
        <v>3216</v>
      </c>
      <c r="T34" s="20">
        <f t="shared" si="7"/>
        <v>1.1225052530174311</v>
      </c>
      <c r="U34" s="10">
        <v>3719</v>
      </c>
      <c r="V34" s="20">
        <f t="shared" si="8"/>
        <v>1.1584406684629402</v>
      </c>
      <c r="W34" s="9"/>
    </row>
    <row r="35" spans="1:23" x14ac:dyDescent="0.2">
      <c r="B35" s="7" t="s">
        <v>27</v>
      </c>
      <c r="C35" s="10">
        <v>106</v>
      </c>
      <c r="D35" s="20">
        <f t="shared" si="0"/>
        <v>4.2035135027957332E-2</v>
      </c>
      <c r="E35" s="10">
        <v>108</v>
      </c>
      <c r="F35" s="23">
        <f t="shared" si="0"/>
        <v>3.8476337052712584E-2</v>
      </c>
      <c r="G35" s="10">
        <v>88</v>
      </c>
      <c r="H35" s="20">
        <f t="shared" si="1"/>
        <v>3.5383569960957449E-2</v>
      </c>
      <c r="I35" s="10">
        <v>67</v>
      </c>
      <c r="J35" s="20">
        <f t="shared" si="2"/>
        <v>2.5992163556659037E-2</v>
      </c>
      <c r="K35" s="10">
        <v>41</v>
      </c>
      <c r="L35" s="20">
        <f t="shared" si="3"/>
        <v>1.582767140210006E-2</v>
      </c>
      <c r="M35" s="10">
        <v>27</v>
      </c>
      <c r="N35" s="20">
        <f t="shared" si="4"/>
        <v>1.0372328165096732E-2</v>
      </c>
      <c r="O35" s="10">
        <v>45</v>
      </c>
      <c r="P35" s="20">
        <f t="shared" si="5"/>
        <v>1.6554098794861607E-2</v>
      </c>
      <c r="Q35" s="10">
        <v>37</v>
      </c>
      <c r="R35" s="20">
        <f t="shared" si="6"/>
        <v>1.2484478756141015E-2</v>
      </c>
      <c r="S35" s="10">
        <v>56</v>
      </c>
      <c r="T35" s="20">
        <f t="shared" si="7"/>
        <v>1.9546111370950289E-2</v>
      </c>
      <c r="U35" s="10">
        <v>27</v>
      </c>
      <c r="V35" s="20">
        <f t="shared" si="8"/>
        <v>8.4102979425919287E-3</v>
      </c>
      <c r="W35" s="9"/>
    </row>
    <row r="36" spans="1:23" x14ac:dyDescent="0.2">
      <c r="B36" s="7" t="s">
        <v>25</v>
      </c>
      <c r="C36" s="10">
        <v>6</v>
      </c>
      <c r="D36" s="20">
        <f t="shared" si="0"/>
        <v>2.3793472657334335E-3</v>
      </c>
      <c r="E36" s="10">
        <v>29</v>
      </c>
      <c r="F36" s="23">
        <f t="shared" si="0"/>
        <v>1.0331609023413563E-2</v>
      </c>
      <c r="G36" s="10">
        <v>200</v>
      </c>
      <c r="H36" s="20">
        <f t="shared" si="1"/>
        <v>8.0417204456721472E-2</v>
      </c>
      <c r="I36" s="10">
        <v>540</v>
      </c>
      <c r="J36" s="20">
        <f t="shared" si="2"/>
        <v>0.2094890794118788</v>
      </c>
      <c r="K36" s="10">
        <v>30</v>
      </c>
      <c r="L36" s="20">
        <f t="shared" si="3"/>
        <v>1.1581222977146387E-2</v>
      </c>
      <c r="M36" s="10">
        <v>8</v>
      </c>
      <c r="N36" s="20">
        <f t="shared" si="4"/>
        <v>3.0732824192879205E-3</v>
      </c>
      <c r="O36" s="10">
        <v>0</v>
      </c>
      <c r="P36" s="20">
        <f t="shared" si="5"/>
        <v>0</v>
      </c>
      <c r="Q36" s="10">
        <v>0</v>
      </c>
      <c r="R36" s="20">
        <f t="shared" si="6"/>
        <v>0</v>
      </c>
      <c r="S36" s="10">
        <v>0</v>
      </c>
      <c r="T36" s="20">
        <f t="shared" si="7"/>
        <v>0</v>
      </c>
      <c r="U36" s="10">
        <v>0</v>
      </c>
      <c r="V36" s="20">
        <f t="shared" si="8"/>
        <v>0</v>
      </c>
      <c r="W36" s="9"/>
    </row>
    <row r="37" spans="1:23" x14ac:dyDescent="0.2">
      <c r="A37" s="3" t="s">
        <v>28</v>
      </c>
      <c r="B37" s="3"/>
      <c r="C37" s="4">
        <v>3828</v>
      </c>
      <c r="D37" s="22">
        <f t="shared" si="0"/>
        <v>1.5180235555379307</v>
      </c>
      <c r="E37" s="4">
        <v>3517</v>
      </c>
      <c r="F37" s="24">
        <f t="shared" si="0"/>
        <v>1.252974790873983</v>
      </c>
      <c r="G37" s="4">
        <v>3401</v>
      </c>
      <c r="H37" s="22">
        <f t="shared" si="1"/>
        <v>1.3674945617865486</v>
      </c>
      <c r="I37" s="4">
        <v>4059</v>
      </c>
      <c r="J37" s="22">
        <f t="shared" si="2"/>
        <v>1.5746595802459555</v>
      </c>
      <c r="K37" s="4">
        <v>3272</v>
      </c>
      <c r="L37" s="22">
        <f t="shared" si="3"/>
        <v>1.2631253860407659</v>
      </c>
      <c r="M37" s="4">
        <v>3367</v>
      </c>
      <c r="N37" s="22">
        <f t="shared" si="4"/>
        <v>1.2934677382178037</v>
      </c>
      <c r="O37" s="4">
        <v>3842</v>
      </c>
      <c r="P37" s="22">
        <f t="shared" si="5"/>
        <v>1.4133521682190733</v>
      </c>
      <c r="Q37" s="4">
        <v>3428</v>
      </c>
      <c r="R37" s="22">
        <f t="shared" si="6"/>
        <v>1.1566700858392269</v>
      </c>
      <c r="S37" s="4">
        <v>3272</v>
      </c>
      <c r="T37" s="22">
        <f t="shared" si="7"/>
        <v>1.1420513643883812</v>
      </c>
      <c r="U37" s="4">
        <v>3746</v>
      </c>
      <c r="V37" s="22">
        <f t="shared" si="8"/>
        <v>1.1668509664055322</v>
      </c>
      <c r="W37" s="9"/>
    </row>
    <row r="38" spans="1:23" ht="12.75" thickBot="1" x14ac:dyDescent="0.25">
      <c r="A38" s="5" t="s">
        <v>29</v>
      </c>
      <c r="B38" s="5"/>
      <c r="C38" s="6">
        <v>252170</v>
      </c>
      <c r="D38" s="21">
        <f t="shared" si="0"/>
        <v>100</v>
      </c>
      <c r="E38" s="6">
        <v>280692</v>
      </c>
      <c r="F38" s="25">
        <f t="shared" si="0"/>
        <v>100</v>
      </c>
      <c r="G38" s="6">
        <v>248703</v>
      </c>
      <c r="H38" s="21">
        <f t="shared" si="1"/>
        <v>100</v>
      </c>
      <c r="I38" s="6">
        <v>257770</v>
      </c>
      <c r="J38" s="21">
        <f t="shared" si="2"/>
        <v>100</v>
      </c>
      <c r="K38" s="6">
        <v>259040</v>
      </c>
      <c r="L38" s="21">
        <f t="shared" si="3"/>
        <v>100</v>
      </c>
      <c r="M38" s="6">
        <v>260308</v>
      </c>
      <c r="N38" s="21">
        <f t="shared" si="4"/>
        <v>100</v>
      </c>
      <c r="O38" s="6">
        <v>271836</v>
      </c>
      <c r="P38" s="21">
        <f t="shared" si="5"/>
        <v>100</v>
      </c>
      <c r="Q38" s="6">
        <v>296368</v>
      </c>
      <c r="R38" s="21">
        <f t="shared" si="6"/>
        <v>100</v>
      </c>
      <c r="S38" s="6">
        <v>286502</v>
      </c>
      <c r="T38" s="21">
        <f t="shared" si="7"/>
        <v>100</v>
      </c>
      <c r="U38" s="6">
        <v>321035</v>
      </c>
      <c r="V38" s="21">
        <f t="shared" si="8"/>
        <v>100</v>
      </c>
      <c r="W38" s="9"/>
    </row>
    <row r="39" spans="1:23" ht="12.75" thickTop="1" x14ac:dyDescent="0.2">
      <c r="C39" s="9"/>
      <c r="D39" s="9"/>
      <c r="E39" s="9"/>
      <c r="F39" s="9"/>
      <c r="G39" s="9"/>
      <c r="H39" s="9"/>
      <c r="I39" s="9"/>
      <c r="J39" s="9"/>
      <c r="K39" s="9"/>
      <c r="L39" s="9"/>
      <c r="M39" s="9"/>
      <c r="N39" s="9"/>
      <c r="O39" s="9"/>
      <c r="P39" s="9"/>
      <c r="Q39" s="9"/>
      <c r="R39" s="9"/>
      <c r="S39" s="9"/>
      <c r="T39" s="9"/>
      <c r="U39" s="9"/>
      <c r="V39" s="9"/>
      <c r="W39" s="9"/>
    </row>
    <row r="40" spans="1:23" s="16" customFormat="1" ht="11.25" x14ac:dyDescent="0.2">
      <c r="A40" s="16" t="s">
        <v>75</v>
      </c>
    </row>
    <row r="41" spans="1:23" s="16" customFormat="1" ht="11.25" x14ac:dyDescent="0.2">
      <c r="A41" s="18" t="s">
        <v>76</v>
      </c>
    </row>
    <row r="42" spans="1:23" s="16" customFormat="1" ht="11.25" x14ac:dyDescent="0.2">
      <c r="A42" s="17" t="s">
        <v>82</v>
      </c>
    </row>
    <row r="43" spans="1:23" s="16" customFormat="1" ht="11.25" x14ac:dyDescent="0.2">
      <c r="A43" s="17" t="s">
        <v>77</v>
      </c>
    </row>
    <row r="44" spans="1:23" s="16" customFormat="1" ht="11.25" x14ac:dyDescent="0.2"/>
  </sheetData>
  <mergeCells count="11">
    <mergeCell ref="A7:B8"/>
    <mergeCell ref="C7:D7"/>
    <mergeCell ref="E7:F7"/>
    <mergeCell ref="G7:H7"/>
    <mergeCell ref="I7:J7"/>
    <mergeCell ref="U7:V7"/>
    <mergeCell ref="K7:L7"/>
    <mergeCell ref="M7:N7"/>
    <mergeCell ref="O7:P7"/>
    <mergeCell ref="Q7:R7"/>
    <mergeCell ref="S7:T7"/>
  </mergeCells>
  <pageMargins left="0.7" right="0.7" top="0.75" bottom="0.75" header="0.3" footer="0.3"/>
  <pageSetup paperSize="5"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workbookViewId="0">
      <selection activeCell="A42" sqref="A42:XFD42"/>
    </sheetView>
  </sheetViews>
  <sheetFormatPr defaultRowHeight="12" x14ac:dyDescent="0.2"/>
  <cols>
    <col min="1" max="1" width="5.7109375" style="7" customWidth="1"/>
    <col min="2" max="2" width="94.7109375" style="7" customWidth="1"/>
    <col min="3" max="11" width="10.7109375" style="7" customWidth="1"/>
    <col min="12" max="12" width="7.42578125" style="7" bestFit="1" customWidth="1"/>
    <col min="13" max="16384" width="9.140625" style="7"/>
  </cols>
  <sheetData>
    <row r="1" spans="1:20" ht="15.75" x14ac:dyDescent="0.2">
      <c r="B1" s="146">
        <v>2018</v>
      </c>
    </row>
    <row r="2" spans="1:20" ht="15.75" x14ac:dyDescent="0.25">
      <c r="A2" s="156" t="s">
        <v>274</v>
      </c>
    </row>
    <row r="3" spans="1:20" ht="19.5" customHeight="1" x14ac:dyDescent="0.2">
      <c r="A3" s="290" t="s">
        <v>275</v>
      </c>
      <c r="B3" s="290"/>
      <c r="C3" s="290"/>
      <c r="D3" s="290"/>
      <c r="E3" s="201"/>
      <c r="F3" s="201"/>
      <c r="G3" s="176">
        <v>1.7999999999999999E-2</v>
      </c>
      <c r="H3" s="201"/>
    </row>
    <row r="5" spans="1:20" s="19" customFormat="1" ht="12.75" x14ac:dyDescent="0.2">
      <c r="A5" s="76" t="s">
        <v>219</v>
      </c>
      <c r="B5" s="76"/>
      <c r="C5" s="76"/>
      <c r="D5" s="76"/>
      <c r="E5" s="76"/>
      <c r="F5" s="76"/>
      <c r="G5" s="76"/>
      <c r="H5" s="76"/>
      <c r="I5" s="76"/>
      <c r="J5" s="76"/>
      <c r="K5" s="76"/>
      <c r="L5" s="76"/>
      <c r="M5" s="76"/>
      <c r="N5" s="76"/>
      <c r="O5" s="76"/>
      <c r="P5" s="76"/>
      <c r="Q5" s="76"/>
      <c r="R5" s="76"/>
      <c r="S5" s="76"/>
      <c r="T5" s="76"/>
    </row>
    <row r="6" spans="1:20" x14ac:dyDescent="0.2">
      <c r="A6" s="287" t="s">
        <v>30</v>
      </c>
      <c r="B6" s="287"/>
      <c r="C6" s="149">
        <v>2009</v>
      </c>
      <c r="D6" s="149">
        <v>2010</v>
      </c>
      <c r="E6" s="149">
        <v>2011</v>
      </c>
      <c r="F6" s="149">
        <v>2012</v>
      </c>
      <c r="G6" s="149">
        <v>2013</v>
      </c>
      <c r="H6" s="149">
        <v>2014</v>
      </c>
      <c r="I6" s="149">
        <v>2015</v>
      </c>
      <c r="J6" s="149">
        <v>2016</v>
      </c>
      <c r="K6" s="149">
        <v>2017</v>
      </c>
      <c r="L6" s="149">
        <v>2018</v>
      </c>
      <c r="M6" s="9"/>
      <c r="N6" s="2"/>
    </row>
    <row r="7" spans="1:20" x14ac:dyDescent="0.2">
      <c r="A7" s="288"/>
      <c r="B7" s="288"/>
      <c r="C7" s="26" t="s">
        <v>78</v>
      </c>
      <c r="D7" s="26" t="s">
        <v>78</v>
      </c>
      <c r="E7" s="26" t="s">
        <v>78</v>
      </c>
      <c r="F7" s="26" t="s">
        <v>78</v>
      </c>
      <c r="G7" s="26" t="s">
        <v>78</v>
      </c>
      <c r="H7" s="26" t="s">
        <v>78</v>
      </c>
      <c r="I7" s="26" t="s">
        <v>78</v>
      </c>
      <c r="J7" s="26" t="s">
        <v>78</v>
      </c>
      <c r="K7" s="26" t="s">
        <v>78</v>
      </c>
      <c r="L7" s="26" t="s">
        <v>78</v>
      </c>
      <c r="M7" s="9"/>
      <c r="N7" s="2"/>
    </row>
    <row r="8" spans="1:20" x14ac:dyDescent="0.2">
      <c r="B8" s="7" t="s">
        <v>0</v>
      </c>
      <c r="C8" s="10">
        <v>0</v>
      </c>
      <c r="D8" s="10">
        <v>0</v>
      </c>
      <c r="E8" s="10">
        <v>0</v>
      </c>
      <c r="F8" s="10">
        <v>0</v>
      </c>
      <c r="G8" s="10">
        <v>0</v>
      </c>
      <c r="H8" s="10">
        <v>0</v>
      </c>
      <c r="I8" s="10">
        <v>0</v>
      </c>
      <c r="J8" s="10">
        <v>0</v>
      </c>
      <c r="K8" s="10">
        <v>0</v>
      </c>
      <c r="L8" s="10">
        <v>26</v>
      </c>
      <c r="M8" s="9"/>
      <c r="N8" s="2"/>
    </row>
    <row r="9" spans="1:20" x14ac:dyDescent="0.2">
      <c r="B9" s="7" t="s">
        <v>1</v>
      </c>
      <c r="C9" s="10">
        <v>19</v>
      </c>
      <c r="D9" s="10">
        <v>53</v>
      </c>
      <c r="E9" s="10">
        <v>86</v>
      </c>
      <c r="F9" s="10">
        <v>123</v>
      </c>
      <c r="G9" s="10">
        <v>144</v>
      </c>
      <c r="H9" s="10">
        <v>458</v>
      </c>
      <c r="I9" s="10">
        <v>486</v>
      </c>
      <c r="J9" s="10">
        <v>312</v>
      </c>
      <c r="K9" s="10">
        <v>800</v>
      </c>
      <c r="L9" s="10">
        <v>754</v>
      </c>
      <c r="M9" s="9"/>
      <c r="N9" s="2"/>
    </row>
    <row r="10" spans="1:20" x14ac:dyDescent="0.2">
      <c r="B10" s="7" t="s">
        <v>2</v>
      </c>
      <c r="C10" s="10">
        <v>17</v>
      </c>
      <c r="D10" s="10">
        <v>20</v>
      </c>
      <c r="E10" s="10">
        <v>25</v>
      </c>
      <c r="F10" s="10">
        <v>43</v>
      </c>
      <c r="G10" s="10">
        <v>25</v>
      </c>
      <c r="H10" s="10">
        <v>35</v>
      </c>
      <c r="I10" s="10">
        <v>30</v>
      </c>
      <c r="J10" s="10">
        <v>33</v>
      </c>
      <c r="K10" s="10">
        <v>32</v>
      </c>
      <c r="L10" s="10">
        <v>27</v>
      </c>
      <c r="M10" s="9"/>
      <c r="N10" s="2"/>
    </row>
    <row r="11" spans="1:20" x14ac:dyDescent="0.2">
      <c r="B11" s="7" t="s">
        <v>5</v>
      </c>
      <c r="C11" s="10">
        <v>2</v>
      </c>
      <c r="D11" s="10">
        <v>10</v>
      </c>
      <c r="E11" s="10">
        <v>6</v>
      </c>
      <c r="F11" s="10">
        <v>0</v>
      </c>
      <c r="G11" s="10">
        <v>2</v>
      </c>
      <c r="H11" s="10">
        <v>10</v>
      </c>
      <c r="I11" s="10">
        <v>2</v>
      </c>
      <c r="J11" s="10">
        <v>0</v>
      </c>
      <c r="K11" s="10">
        <v>0</v>
      </c>
      <c r="L11" s="10">
        <v>0</v>
      </c>
      <c r="M11" s="9"/>
      <c r="N11" s="2"/>
    </row>
    <row r="12" spans="1:20" x14ac:dyDescent="0.2">
      <c r="B12" s="7" t="s">
        <v>6</v>
      </c>
      <c r="C12" s="10">
        <v>13</v>
      </c>
      <c r="D12" s="10">
        <v>20</v>
      </c>
      <c r="E12" s="10">
        <v>10</v>
      </c>
      <c r="F12" s="10">
        <v>8</v>
      </c>
      <c r="G12" s="10">
        <v>25</v>
      </c>
      <c r="H12" s="10">
        <v>22</v>
      </c>
      <c r="I12" s="10">
        <v>0</v>
      </c>
      <c r="J12" s="10">
        <v>5</v>
      </c>
      <c r="K12" s="10">
        <v>0</v>
      </c>
      <c r="L12" s="10">
        <v>0</v>
      </c>
      <c r="M12" s="9"/>
      <c r="N12" s="2"/>
    </row>
    <row r="13" spans="1:20" x14ac:dyDescent="0.2">
      <c r="B13" s="7" t="s">
        <v>9</v>
      </c>
      <c r="C13" s="10">
        <v>214</v>
      </c>
      <c r="D13" s="10">
        <v>232</v>
      </c>
      <c r="E13" s="10">
        <v>379</v>
      </c>
      <c r="F13" s="10">
        <v>447</v>
      </c>
      <c r="G13" s="10">
        <v>429</v>
      </c>
      <c r="H13" s="10">
        <v>433</v>
      </c>
      <c r="I13" s="10">
        <v>416</v>
      </c>
      <c r="J13" s="10">
        <v>544</v>
      </c>
      <c r="K13" s="10">
        <v>714</v>
      </c>
      <c r="L13" s="10">
        <v>836</v>
      </c>
      <c r="M13" s="9"/>
      <c r="N13" s="2"/>
    </row>
    <row r="14" spans="1:20" x14ac:dyDescent="0.2">
      <c r="B14" s="7" t="s">
        <v>7</v>
      </c>
      <c r="C14" s="10">
        <v>4</v>
      </c>
      <c r="D14" s="10">
        <v>5</v>
      </c>
      <c r="E14" s="10">
        <v>8</v>
      </c>
      <c r="F14" s="10">
        <v>5</v>
      </c>
      <c r="G14" s="10">
        <v>7</v>
      </c>
      <c r="H14" s="10">
        <v>2</v>
      </c>
      <c r="I14" s="10">
        <v>4</v>
      </c>
      <c r="J14" s="10">
        <v>2</v>
      </c>
      <c r="K14" s="10">
        <v>1</v>
      </c>
      <c r="L14" s="10">
        <v>10</v>
      </c>
      <c r="M14" s="9"/>
      <c r="N14" s="2"/>
    </row>
    <row r="15" spans="1:20" x14ac:dyDescent="0.2">
      <c r="B15" s="7" t="s">
        <v>3</v>
      </c>
      <c r="C15" s="10">
        <v>0</v>
      </c>
      <c r="D15" s="10">
        <v>0</v>
      </c>
      <c r="E15" s="10">
        <v>0</v>
      </c>
      <c r="F15" s="10">
        <v>0</v>
      </c>
      <c r="G15" s="10">
        <v>0</v>
      </c>
      <c r="H15" s="10">
        <v>0</v>
      </c>
      <c r="I15" s="10">
        <v>6</v>
      </c>
      <c r="J15" s="10">
        <v>14</v>
      </c>
      <c r="K15" s="10">
        <v>15</v>
      </c>
      <c r="L15" s="10">
        <v>27</v>
      </c>
      <c r="M15" s="9"/>
      <c r="N15" s="2"/>
    </row>
    <row r="16" spans="1:20" x14ac:dyDescent="0.2">
      <c r="B16" s="7" t="s">
        <v>4</v>
      </c>
      <c r="C16" s="10">
        <v>1407</v>
      </c>
      <c r="D16" s="10">
        <v>1204</v>
      </c>
      <c r="E16" s="10">
        <v>828</v>
      </c>
      <c r="F16" s="10">
        <v>817</v>
      </c>
      <c r="G16" s="10">
        <v>820</v>
      </c>
      <c r="H16" s="10">
        <v>350</v>
      </c>
      <c r="I16" s="10">
        <v>155</v>
      </c>
      <c r="J16" s="10">
        <v>606</v>
      </c>
      <c r="K16" s="10">
        <v>457</v>
      </c>
      <c r="L16" s="10">
        <v>963</v>
      </c>
      <c r="M16" s="9"/>
      <c r="N16" s="191"/>
    </row>
    <row r="17" spans="1:14" x14ac:dyDescent="0.2">
      <c r="B17" s="7" t="s">
        <v>8</v>
      </c>
      <c r="C17" s="10">
        <v>0</v>
      </c>
      <c r="D17" s="10">
        <v>0</v>
      </c>
      <c r="E17" s="10">
        <v>0</v>
      </c>
      <c r="F17" s="10">
        <v>0</v>
      </c>
      <c r="G17" s="10">
        <v>0</v>
      </c>
      <c r="H17" s="10">
        <v>0</v>
      </c>
      <c r="I17" s="10">
        <v>0</v>
      </c>
      <c r="J17" s="10">
        <v>0</v>
      </c>
      <c r="K17" s="10">
        <v>4</v>
      </c>
      <c r="L17" s="10">
        <v>2</v>
      </c>
      <c r="M17" s="9"/>
      <c r="N17" s="2"/>
    </row>
    <row r="18" spans="1:14" x14ac:dyDescent="0.2">
      <c r="A18" s="3" t="s">
        <v>10</v>
      </c>
      <c r="B18" s="3"/>
      <c r="C18" s="4">
        <v>1676</v>
      </c>
      <c r="D18" s="4">
        <v>1544</v>
      </c>
      <c r="E18" s="4">
        <v>1342</v>
      </c>
      <c r="F18" s="4">
        <v>1443</v>
      </c>
      <c r="G18" s="4">
        <v>1452</v>
      </c>
      <c r="H18" s="4">
        <v>1310</v>
      </c>
      <c r="I18" s="4">
        <v>1099</v>
      </c>
      <c r="J18" s="4">
        <v>1516</v>
      </c>
      <c r="K18" s="4">
        <v>2023</v>
      </c>
      <c r="L18" s="4">
        <v>2645</v>
      </c>
      <c r="M18" s="9"/>
      <c r="N18" s="2"/>
    </row>
    <row r="19" spans="1:14" x14ac:dyDescent="0.2">
      <c r="B19" s="7" t="s">
        <v>11</v>
      </c>
      <c r="C19" s="10">
        <v>56</v>
      </c>
      <c r="D19" s="10">
        <v>73</v>
      </c>
      <c r="E19" s="10">
        <v>91</v>
      </c>
      <c r="F19" s="10">
        <v>73</v>
      </c>
      <c r="G19" s="10">
        <v>52</v>
      </c>
      <c r="H19" s="10">
        <v>53</v>
      </c>
      <c r="I19" s="10">
        <v>101</v>
      </c>
      <c r="J19" s="10">
        <v>92</v>
      </c>
      <c r="K19" s="10">
        <v>79</v>
      </c>
      <c r="L19" s="10">
        <v>91</v>
      </c>
      <c r="M19" s="9"/>
      <c r="N19" s="2"/>
    </row>
    <row r="20" spans="1:14" x14ac:dyDescent="0.2">
      <c r="B20" s="7" t="s">
        <v>12</v>
      </c>
      <c r="C20" s="10">
        <v>18</v>
      </c>
      <c r="D20" s="10">
        <v>30</v>
      </c>
      <c r="E20" s="10">
        <v>44</v>
      </c>
      <c r="F20" s="10">
        <v>52</v>
      </c>
      <c r="G20" s="10">
        <v>30</v>
      </c>
      <c r="H20" s="10">
        <v>17</v>
      </c>
      <c r="I20" s="10">
        <v>25</v>
      </c>
      <c r="J20" s="10">
        <v>26</v>
      </c>
      <c r="K20" s="10">
        <v>31</v>
      </c>
      <c r="L20" s="10">
        <v>21</v>
      </c>
      <c r="M20" s="9"/>
      <c r="N20" s="2"/>
    </row>
    <row r="21" spans="1:14" x14ac:dyDescent="0.2">
      <c r="B21" s="7" t="s">
        <v>13</v>
      </c>
      <c r="C21" s="10">
        <v>62</v>
      </c>
      <c r="D21" s="10">
        <v>64</v>
      </c>
      <c r="E21" s="10">
        <v>67</v>
      </c>
      <c r="F21" s="10">
        <v>55</v>
      </c>
      <c r="G21" s="10">
        <v>39</v>
      </c>
      <c r="H21" s="10">
        <v>11</v>
      </c>
      <c r="I21" s="10">
        <v>0</v>
      </c>
      <c r="J21" s="10">
        <v>0</v>
      </c>
      <c r="K21" s="10">
        <v>0</v>
      </c>
      <c r="L21" s="10">
        <v>0</v>
      </c>
      <c r="M21" s="9"/>
      <c r="N21" s="2"/>
    </row>
    <row r="22" spans="1:14" x14ac:dyDescent="0.2">
      <c r="B22" s="7" t="s">
        <v>14</v>
      </c>
      <c r="C22" s="10">
        <v>97</v>
      </c>
      <c r="D22" s="10">
        <v>166</v>
      </c>
      <c r="E22" s="10">
        <v>169</v>
      </c>
      <c r="F22" s="10">
        <v>102</v>
      </c>
      <c r="G22" s="10">
        <v>243</v>
      </c>
      <c r="H22" s="10">
        <v>117</v>
      </c>
      <c r="I22" s="10">
        <v>121</v>
      </c>
      <c r="J22" s="10">
        <v>135</v>
      </c>
      <c r="K22" s="10">
        <v>165</v>
      </c>
      <c r="L22" s="10">
        <v>125</v>
      </c>
      <c r="M22" s="9"/>
      <c r="N22" s="191"/>
    </row>
    <row r="23" spans="1:14" x14ac:dyDescent="0.2">
      <c r="B23" s="7" t="s">
        <v>15</v>
      </c>
      <c r="C23" s="10">
        <v>436</v>
      </c>
      <c r="D23" s="10">
        <v>534</v>
      </c>
      <c r="E23" s="10">
        <v>520</v>
      </c>
      <c r="F23" s="10">
        <v>647</v>
      </c>
      <c r="G23" s="10">
        <v>751</v>
      </c>
      <c r="H23" s="10">
        <v>711</v>
      </c>
      <c r="I23" s="10">
        <v>755</v>
      </c>
      <c r="J23" s="10">
        <v>875</v>
      </c>
      <c r="K23" s="10">
        <v>859</v>
      </c>
      <c r="L23" s="10">
        <v>908</v>
      </c>
      <c r="M23" s="9"/>
      <c r="N23" s="2"/>
    </row>
    <row r="24" spans="1:14" x14ac:dyDescent="0.2">
      <c r="A24" s="3" t="s">
        <v>16</v>
      </c>
      <c r="B24" s="3"/>
      <c r="C24" s="4">
        <v>669</v>
      </c>
      <c r="D24" s="4">
        <v>867</v>
      </c>
      <c r="E24" s="4">
        <v>891</v>
      </c>
      <c r="F24" s="4">
        <v>929</v>
      </c>
      <c r="G24" s="4">
        <v>1115</v>
      </c>
      <c r="H24" s="4">
        <v>909</v>
      </c>
      <c r="I24" s="4">
        <v>1002</v>
      </c>
      <c r="J24" s="4">
        <v>1128</v>
      </c>
      <c r="K24" s="4">
        <v>1134</v>
      </c>
      <c r="L24" s="4">
        <v>1145</v>
      </c>
      <c r="M24" s="9"/>
      <c r="N24" s="2"/>
    </row>
    <row r="25" spans="1:14" x14ac:dyDescent="0.2">
      <c r="B25" s="7" t="s">
        <v>17</v>
      </c>
      <c r="C25" s="10">
        <v>0</v>
      </c>
      <c r="D25" s="10">
        <v>0</v>
      </c>
      <c r="E25" s="10">
        <v>0</v>
      </c>
      <c r="F25" s="10">
        <v>0</v>
      </c>
      <c r="G25" s="10">
        <v>1</v>
      </c>
      <c r="H25" s="10">
        <v>7</v>
      </c>
      <c r="I25" s="10">
        <v>2</v>
      </c>
      <c r="J25" s="10">
        <v>81</v>
      </c>
      <c r="K25" s="10">
        <v>24</v>
      </c>
      <c r="L25" s="10">
        <v>17</v>
      </c>
      <c r="M25" s="9"/>
      <c r="N25" s="2"/>
    </row>
    <row r="26" spans="1:14" x14ac:dyDescent="0.2">
      <c r="B26" s="7" t="s">
        <v>20</v>
      </c>
      <c r="C26" s="10">
        <v>142</v>
      </c>
      <c r="D26" s="10">
        <v>216</v>
      </c>
      <c r="E26" s="10">
        <v>313</v>
      </c>
      <c r="F26" s="10">
        <v>449</v>
      </c>
      <c r="G26" s="10">
        <v>237</v>
      </c>
      <c r="H26" s="10">
        <v>157</v>
      </c>
      <c r="I26" s="10">
        <v>281</v>
      </c>
      <c r="J26" s="10">
        <v>249</v>
      </c>
      <c r="K26" s="10">
        <v>275</v>
      </c>
      <c r="L26" s="10">
        <v>270</v>
      </c>
      <c r="M26" s="9"/>
      <c r="N26" s="2"/>
    </row>
    <row r="27" spans="1:14" x14ac:dyDescent="0.2">
      <c r="B27" s="7" t="s">
        <v>18</v>
      </c>
      <c r="C27" s="10">
        <v>218</v>
      </c>
      <c r="D27" s="10">
        <v>120</v>
      </c>
      <c r="E27" s="10">
        <v>132</v>
      </c>
      <c r="F27" s="10">
        <v>119</v>
      </c>
      <c r="G27" s="10">
        <v>213</v>
      </c>
      <c r="H27" s="10">
        <v>130</v>
      </c>
      <c r="I27" s="10">
        <v>157</v>
      </c>
      <c r="J27" s="10">
        <v>287</v>
      </c>
      <c r="K27" s="10">
        <v>204</v>
      </c>
      <c r="L27" s="10">
        <v>171</v>
      </c>
      <c r="M27" s="9"/>
      <c r="N27" s="2"/>
    </row>
    <row r="28" spans="1:14" x14ac:dyDescent="0.2">
      <c r="B28" s="7" t="s">
        <v>19</v>
      </c>
      <c r="C28" s="10">
        <v>62</v>
      </c>
      <c r="D28" s="10">
        <v>35</v>
      </c>
      <c r="E28" s="10">
        <v>59</v>
      </c>
      <c r="F28" s="10">
        <v>85</v>
      </c>
      <c r="G28" s="10">
        <v>120</v>
      </c>
      <c r="H28" s="10">
        <v>82</v>
      </c>
      <c r="I28" s="10">
        <v>72</v>
      </c>
      <c r="J28" s="10">
        <v>186</v>
      </c>
      <c r="K28" s="10">
        <v>118</v>
      </c>
      <c r="L28" s="10">
        <v>129</v>
      </c>
      <c r="M28" s="9"/>
      <c r="N28" s="191"/>
    </row>
    <row r="29" spans="1:14" x14ac:dyDescent="0.2">
      <c r="B29" s="7" t="s">
        <v>22</v>
      </c>
      <c r="C29" s="10">
        <v>409</v>
      </c>
      <c r="D29" s="10">
        <v>644</v>
      </c>
      <c r="E29" s="10">
        <v>781</v>
      </c>
      <c r="F29" s="10">
        <v>596</v>
      </c>
      <c r="G29" s="10">
        <v>420</v>
      </c>
      <c r="H29" s="10">
        <v>318</v>
      </c>
      <c r="I29" s="10">
        <v>259</v>
      </c>
      <c r="J29" s="10">
        <v>316</v>
      </c>
      <c r="K29" s="10">
        <v>273</v>
      </c>
      <c r="L29" s="10">
        <v>456</v>
      </c>
      <c r="M29" s="9"/>
      <c r="N29" s="2"/>
    </row>
    <row r="30" spans="1:14" x14ac:dyDescent="0.2">
      <c r="A30" s="3" t="s">
        <v>23</v>
      </c>
      <c r="B30" s="3"/>
      <c r="C30" s="4">
        <v>831</v>
      </c>
      <c r="D30" s="4">
        <v>1015</v>
      </c>
      <c r="E30" s="4">
        <v>1285</v>
      </c>
      <c r="F30" s="4">
        <v>1249</v>
      </c>
      <c r="G30" s="4">
        <v>991</v>
      </c>
      <c r="H30" s="4">
        <v>694</v>
      </c>
      <c r="I30" s="4">
        <v>771</v>
      </c>
      <c r="J30" s="4">
        <v>1119</v>
      </c>
      <c r="K30" s="4">
        <v>894</v>
      </c>
      <c r="L30" s="4">
        <v>1043</v>
      </c>
      <c r="M30" s="9"/>
      <c r="N30" s="2"/>
    </row>
    <row r="31" spans="1:14" x14ac:dyDescent="0.2">
      <c r="B31" s="7" t="s">
        <v>24</v>
      </c>
      <c r="C31" s="10">
        <v>74</v>
      </c>
      <c r="D31" s="10">
        <v>128</v>
      </c>
      <c r="E31" s="10">
        <v>117</v>
      </c>
      <c r="F31" s="10">
        <v>91</v>
      </c>
      <c r="G31" s="10">
        <v>115</v>
      </c>
      <c r="H31" s="10">
        <v>103</v>
      </c>
      <c r="I31" s="10">
        <v>108</v>
      </c>
      <c r="J31" s="10">
        <v>151</v>
      </c>
      <c r="K31" s="10">
        <v>85</v>
      </c>
      <c r="L31" s="10">
        <v>96</v>
      </c>
      <c r="M31" s="9"/>
      <c r="N31" s="2"/>
    </row>
    <row r="32" spans="1:14" x14ac:dyDescent="0.2">
      <c r="B32" s="7" t="s">
        <v>27</v>
      </c>
      <c r="C32" s="10">
        <v>3</v>
      </c>
      <c r="D32" s="10">
        <v>1</v>
      </c>
      <c r="E32" s="10">
        <v>2</v>
      </c>
      <c r="F32" s="10">
        <v>1</v>
      </c>
      <c r="G32" s="10">
        <v>0</v>
      </c>
      <c r="H32" s="10">
        <v>1</v>
      </c>
      <c r="I32" s="10">
        <v>1</v>
      </c>
      <c r="J32" s="10">
        <v>0</v>
      </c>
      <c r="K32" s="10">
        <v>1</v>
      </c>
      <c r="L32" s="10">
        <v>0</v>
      </c>
      <c r="M32" s="9"/>
      <c r="N32" s="191"/>
    </row>
    <row r="33" spans="1:16" x14ac:dyDescent="0.2">
      <c r="B33" s="7" t="s">
        <v>25</v>
      </c>
      <c r="C33" s="10">
        <v>0</v>
      </c>
      <c r="D33" s="10">
        <v>0</v>
      </c>
      <c r="E33" s="10">
        <v>0</v>
      </c>
      <c r="F33" s="10">
        <v>1</v>
      </c>
      <c r="G33" s="10">
        <v>1</v>
      </c>
      <c r="H33" s="10">
        <v>0</v>
      </c>
      <c r="I33" s="10">
        <v>0</v>
      </c>
      <c r="J33" s="10">
        <v>0</v>
      </c>
      <c r="K33" s="10">
        <v>0</v>
      </c>
      <c r="L33" s="10">
        <v>0</v>
      </c>
      <c r="M33" s="9"/>
      <c r="N33" s="191"/>
    </row>
    <row r="34" spans="1:16" s="16" customFormat="1" ht="12.75" thickBot="1" x14ac:dyDescent="0.25">
      <c r="A34" s="5" t="s">
        <v>29</v>
      </c>
      <c r="B34" s="198" t="s">
        <v>295</v>
      </c>
      <c r="C34" s="6">
        <v>3253</v>
      </c>
      <c r="D34" s="6">
        <v>3555</v>
      </c>
      <c r="E34" s="6">
        <v>3637</v>
      </c>
      <c r="F34" s="6">
        <v>3714</v>
      </c>
      <c r="G34" s="6">
        <v>3674</v>
      </c>
      <c r="H34" s="6">
        <v>3017</v>
      </c>
      <c r="I34" s="6">
        <v>2981</v>
      </c>
      <c r="J34" s="6">
        <v>3914</v>
      </c>
      <c r="K34" s="6">
        <v>4137</v>
      </c>
      <c r="L34" s="6">
        <v>4929</v>
      </c>
    </row>
    <row r="35" spans="1:16" ht="13.5" thickTop="1" thickBot="1" x14ac:dyDescent="0.25">
      <c r="A35" s="197" t="s">
        <v>29</v>
      </c>
      <c r="B35" s="199" t="s">
        <v>294</v>
      </c>
      <c r="C35" s="202">
        <v>202680</v>
      </c>
      <c r="D35" s="202">
        <v>226700</v>
      </c>
      <c r="E35" s="202">
        <v>196975</v>
      </c>
      <c r="F35" s="202">
        <v>202738</v>
      </c>
      <c r="G35" s="202">
        <v>207057</v>
      </c>
      <c r="H35" s="202">
        <v>210054</v>
      </c>
      <c r="I35" s="202">
        <v>222860</v>
      </c>
      <c r="J35" s="202">
        <v>243121</v>
      </c>
      <c r="K35" s="202">
        <v>234102</v>
      </c>
      <c r="L35" s="202">
        <v>269915</v>
      </c>
      <c r="M35" s="9"/>
      <c r="N35" s="192"/>
    </row>
    <row r="36" spans="1:16" s="16" customFormat="1" ht="13.5" thickTop="1" thickBot="1" x14ac:dyDescent="0.25">
      <c r="A36" s="197" t="s">
        <v>260</v>
      </c>
      <c r="B36" s="197"/>
      <c r="C36" s="200">
        <f t="shared" ref="C36:L36" si="0">C34/C35</f>
        <v>1.6049930925596999E-2</v>
      </c>
      <c r="D36" s="200">
        <f t="shared" si="0"/>
        <v>1.5681517423908248E-2</v>
      </c>
      <c r="E36" s="200">
        <f t="shared" si="0"/>
        <v>1.8464272115750729E-2</v>
      </c>
      <c r="F36" s="200">
        <f t="shared" si="0"/>
        <v>1.8319210014896073E-2</v>
      </c>
      <c r="G36" s="200">
        <f t="shared" si="0"/>
        <v>1.7743906267356332E-2</v>
      </c>
      <c r="H36" s="200">
        <f t="shared" si="0"/>
        <v>1.4362973330667352E-2</v>
      </c>
      <c r="I36" s="200">
        <f t="shared" si="0"/>
        <v>1.3376110562685093E-2</v>
      </c>
      <c r="J36" s="200">
        <f t="shared" si="0"/>
        <v>1.6098979520485685E-2</v>
      </c>
      <c r="K36" s="200">
        <f t="shared" si="0"/>
        <v>1.7671784094112821E-2</v>
      </c>
      <c r="L36" s="200">
        <f t="shared" si="0"/>
        <v>1.8261304484745198E-2</v>
      </c>
    </row>
    <row r="37" spans="1:16" s="16" customFormat="1" ht="12" customHeight="1" thickTop="1" x14ac:dyDescent="0.2">
      <c r="A37" s="16" t="s">
        <v>75</v>
      </c>
      <c r="I37" s="209"/>
      <c r="J37" s="209"/>
      <c r="K37" s="209"/>
      <c r="L37" s="210"/>
      <c r="M37" s="289"/>
      <c r="N37" s="289"/>
      <c r="O37" s="289"/>
      <c r="P37" s="289"/>
    </row>
    <row r="38" spans="1:16" s="16" customFormat="1" ht="12" customHeight="1" x14ac:dyDescent="0.2">
      <c r="A38" s="226" t="s">
        <v>309</v>
      </c>
      <c r="B38" s="227"/>
      <c r="I38" s="209"/>
      <c r="J38" s="209"/>
      <c r="K38" s="209"/>
      <c r="L38" s="210"/>
      <c r="M38" s="289"/>
      <c r="N38" s="289"/>
      <c r="O38" s="289"/>
      <c r="P38" s="289"/>
    </row>
    <row r="39" spans="1:16" s="16" customFormat="1" ht="11.25" x14ac:dyDescent="0.2">
      <c r="A39" s="18" t="s">
        <v>76</v>
      </c>
      <c r="M39" s="289"/>
      <c r="N39" s="289"/>
      <c r="O39" s="289"/>
      <c r="P39" s="289"/>
    </row>
    <row r="40" spans="1:16" s="16" customFormat="1" ht="11.25" x14ac:dyDescent="0.2">
      <c r="A40" s="17" t="s">
        <v>82</v>
      </c>
    </row>
    <row r="41" spans="1:16" s="16" customFormat="1" ht="11.25" x14ac:dyDescent="0.2">
      <c r="A41" s="17" t="s">
        <v>77</v>
      </c>
    </row>
  </sheetData>
  <mergeCells count="3">
    <mergeCell ref="A6:B7"/>
    <mergeCell ref="M37:P39"/>
    <mergeCell ref="A3:D3"/>
  </mergeCells>
  <pageMargins left="0.7" right="0.7" top="0.75" bottom="0.75" header="0.3" footer="0.3"/>
  <pageSetup paperSize="5"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heetViews>
  <sheetFormatPr defaultRowHeight="15" x14ac:dyDescent="0.25"/>
  <sheetData>
    <row r="2" spans="1:3" ht="15.75" x14ac:dyDescent="0.25">
      <c r="A2" s="156" t="s">
        <v>256</v>
      </c>
      <c r="B2" s="145"/>
      <c r="C2" s="145"/>
    </row>
    <row r="3" spans="1:3" ht="15.75" x14ac:dyDescent="0.25">
      <c r="A3" s="156" t="s">
        <v>254</v>
      </c>
      <c r="B3" s="145"/>
      <c r="C3" s="145"/>
    </row>
    <row r="4" spans="1:3" x14ac:dyDescent="0.25">
      <c r="A4" s="145"/>
      <c r="B4" s="145"/>
      <c r="C4" s="145"/>
    </row>
    <row r="5" spans="1:3" s="148" customFormat="1" x14ac:dyDescent="0.25">
      <c r="A5" s="179" t="s">
        <v>257</v>
      </c>
      <c r="B5" s="186" t="s">
        <v>260</v>
      </c>
    </row>
    <row r="6" spans="1:3" x14ac:dyDescent="0.25">
      <c r="A6" s="155">
        <v>2017</v>
      </c>
      <c r="B6" s="184">
        <v>3.2000000000000002E-3</v>
      </c>
      <c r="C6" s="145"/>
    </row>
    <row r="7" spans="1:3" x14ac:dyDescent="0.25">
      <c r="A7" s="155">
        <v>2018</v>
      </c>
      <c r="B7" s="184">
        <v>2E-3</v>
      </c>
      <c r="C7" s="145"/>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I 1</vt:lpstr>
      <vt:lpstr>I 2, 10</vt:lpstr>
      <vt:lpstr>I 3</vt:lpstr>
      <vt:lpstr>I 4,12, 23, 48</vt:lpstr>
      <vt:lpstr>I 5, 13, 24</vt:lpstr>
      <vt:lpstr>I 7, 31, 33</vt:lpstr>
      <vt:lpstr>I 8, 47, 49, 50, 53</vt:lpstr>
      <vt:lpstr>I 9</vt:lpstr>
      <vt:lpstr>I 11</vt:lpstr>
      <vt:lpstr>I 14</vt:lpstr>
      <vt:lpstr>I 15</vt:lpstr>
      <vt:lpstr>I 16</vt:lpstr>
      <vt:lpstr>I 20</vt:lpstr>
      <vt:lpstr>I 21</vt:lpstr>
      <vt:lpstr>I 26</vt:lpstr>
      <vt:lpstr>I 27</vt:lpstr>
      <vt:lpstr>'I 14'!Print_Area</vt:lpstr>
      <vt:lpstr>'I 8, 47, 49, 50, 53'!Print_Area</vt:lpstr>
      <vt:lpstr>'I 9'!Print_Area</vt:lpstr>
    </vt:vector>
  </TitlesOfParts>
  <Company>CIC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Zavarella.Emilio</dc:creator>
  <cp:lastModifiedBy>Andreas Kurvits</cp:lastModifiedBy>
  <cp:lastPrinted>2019-11-15T15:22:37Z</cp:lastPrinted>
  <dcterms:created xsi:type="dcterms:W3CDTF">2018-11-08T21:05:07Z</dcterms:created>
  <dcterms:modified xsi:type="dcterms:W3CDTF">2020-02-04T15:41:46Z</dcterms:modified>
</cp:coreProperties>
</file>